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4175" windowHeight="4695" firstSheet="2" activeTab="2"/>
  </bookViews>
  <sheets>
    <sheet name="январь 2020" sheetId="1" r:id="rId1"/>
    <sheet name="Меню на февраль 21г" sheetId="2" r:id="rId2"/>
    <sheet name="Ежедневное меню" sheetId="3" r:id="rId3"/>
  </sheets>
  <definedNames>
    <definedName name="_xlnm.Print_Area" localSheetId="2">'Ежедневное меню'!$A$1:$K$22</definedName>
  </definedNames>
  <calcPr fullCalcOnLoad="1"/>
</workbook>
</file>

<file path=xl/sharedStrings.xml><?xml version="1.0" encoding="utf-8"?>
<sst xmlns="http://schemas.openxmlformats.org/spreadsheetml/2006/main" count="323" uniqueCount="179">
  <si>
    <t xml:space="preserve">Утверждаю </t>
  </si>
  <si>
    <t>структурное подразделение</t>
  </si>
  <si>
    <t>ОТЧЕТ ПО ПИТАНИЮ</t>
  </si>
  <si>
    <t>Наименование</t>
  </si>
  <si>
    <t>продуктов</t>
  </si>
  <si>
    <t xml:space="preserve">Норма в </t>
  </si>
  <si>
    <t>грам.</t>
  </si>
  <si>
    <t>Норма</t>
  </si>
  <si>
    <t>Факт</t>
  </si>
  <si>
    <t>откл</t>
  </si>
  <si>
    <t>%</t>
  </si>
  <si>
    <t>Молоч -кисл прод</t>
  </si>
  <si>
    <t>Творог</t>
  </si>
  <si>
    <t xml:space="preserve">Сметана </t>
  </si>
  <si>
    <t>Сыр твер. И мяг.</t>
  </si>
  <si>
    <t>Мясо без костей</t>
  </si>
  <si>
    <t>Мясо птицы</t>
  </si>
  <si>
    <t>Рыба филе</t>
  </si>
  <si>
    <t>Колбасные издел</t>
  </si>
  <si>
    <t>Яйцо , шт.</t>
  </si>
  <si>
    <t>Картофель</t>
  </si>
  <si>
    <t>Овощи ,зелень</t>
  </si>
  <si>
    <t>Фрукты свежие</t>
  </si>
  <si>
    <t>Фрукты сухие</t>
  </si>
  <si>
    <t>Хлеб ржаной</t>
  </si>
  <si>
    <t>Хлеб пшеничный</t>
  </si>
  <si>
    <t>Крупа</t>
  </si>
  <si>
    <t>Макароны</t>
  </si>
  <si>
    <t>Мука пшеничная</t>
  </si>
  <si>
    <t>Крахмал</t>
  </si>
  <si>
    <t>Масло сливочное</t>
  </si>
  <si>
    <t>Масло растит.</t>
  </si>
  <si>
    <t>Кандит. Изделия</t>
  </si>
  <si>
    <t>Чай</t>
  </si>
  <si>
    <t>Какао порошок</t>
  </si>
  <si>
    <t>Кофе. Напит</t>
  </si>
  <si>
    <t xml:space="preserve">Дрожжи </t>
  </si>
  <si>
    <t>Сахар</t>
  </si>
  <si>
    <t>Соль</t>
  </si>
  <si>
    <t>Сок фруктовый</t>
  </si>
  <si>
    <t>таб вз</t>
  </si>
  <si>
    <t>Составил:</t>
  </si>
  <si>
    <t xml:space="preserve">Кол-во детей за текущий месяц   </t>
  </si>
  <si>
    <t>Напиток витамин.</t>
  </si>
  <si>
    <t xml:space="preserve"> </t>
  </si>
  <si>
    <t xml:space="preserve">Директор МКОУ Хреновская СОШ №2 </t>
  </si>
  <si>
    <t>Е.С.Мирошниченко</t>
  </si>
  <si>
    <t>Христенко Л.И.</t>
  </si>
  <si>
    <t xml:space="preserve">Количество детей с начала года  :  </t>
  </si>
  <si>
    <t>за январь 2021 г.</t>
  </si>
  <si>
    <t>Примерное десятидневное меню приготавливаемых блюд</t>
  </si>
  <si>
    <t>для питания воспитанников МКОУ СОШ №2 им.Левакова</t>
  </si>
  <si>
    <t>(структурное подразделение ) на февраль 2021г</t>
  </si>
  <si>
    <t>Прием пищи</t>
  </si>
  <si>
    <t>Наименование блюда</t>
  </si>
  <si>
    <t>Вес блюда</t>
  </si>
  <si>
    <t>Пищевые вещества</t>
  </si>
  <si>
    <t xml:space="preserve">Белки </t>
  </si>
  <si>
    <t>Жиры</t>
  </si>
  <si>
    <t>Углеводы</t>
  </si>
  <si>
    <t>Энергетическая ценность</t>
  </si>
  <si>
    <t>№ рецептуры</t>
  </si>
  <si>
    <t>завтрак</t>
  </si>
  <si>
    <t>каша гречневая с сахаром</t>
  </si>
  <si>
    <t>Батон, масло</t>
  </si>
  <si>
    <t>40/10</t>
  </si>
  <si>
    <t>чай</t>
  </si>
  <si>
    <t>итого за завтрак</t>
  </si>
  <si>
    <t>обед</t>
  </si>
  <si>
    <t>суп вермишелевый</t>
  </si>
  <si>
    <t>капуста туш с птицей</t>
  </si>
  <si>
    <t>компот из сухофруктов</t>
  </si>
  <si>
    <t>хлеб</t>
  </si>
  <si>
    <t>2ой завтрак</t>
  </si>
  <si>
    <t>сок</t>
  </si>
  <si>
    <t>полдник</t>
  </si>
  <si>
    <t>пирожок с повидлом</t>
  </si>
  <si>
    <t>кисель</t>
  </si>
  <si>
    <t>итого обед</t>
  </si>
  <si>
    <t>итого полдник</t>
  </si>
  <si>
    <t>итого за 1 день</t>
  </si>
  <si>
    <t>1 неделя               1 день</t>
  </si>
  <si>
    <t>1 неделя               2 день</t>
  </si>
  <si>
    <t>каша молочная манная</t>
  </si>
  <si>
    <t>батон, масло, сыр</t>
  </si>
  <si>
    <t>40/10/5</t>
  </si>
  <si>
    <t>яблоко</t>
  </si>
  <si>
    <t>огурец соленый</t>
  </si>
  <si>
    <t>свекольник со сметаной</t>
  </si>
  <si>
    <t>макароны отварные</t>
  </si>
  <si>
    <t>тефтели</t>
  </si>
  <si>
    <t>ватрушка с творогом и сах</t>
  </si>
  <si>
    <t>какао</t>
  </si>
  <si>
    <t>итого за 2 день</t>
  </si>
  <si>
    <t>1 неделя               3 день</t>
  </si>
  <si>
    <t>вермишель отв в молоке</t>
  </si>
  <si>
    <t>батон, масло</t>
  </si>
  <si>
    <t>салат витаминный</t>
  </si>
  <si>
    <t>суп гречневый</t>
  </si>
  <si>
    <t>картофельное пюре</t>
  </si>
  <si>
    <t>рыбная котлета</t>
  </si>
  <si>
    <t>салат из свеклы</t>
  </si>
  <si>
    <t>сосиска отварная</t>
  </si>
  <si>
    <t>ряженка</t>
  </si>
  <si>
    <t>хлеб в/с</t>
  </si>
  <si>
    <t>каша молочная пшенная</t>
  </si>
  <si>
    <t>фрукты</t>
  </si>
  <si>
    <t>итого завтрак</t>
  </si>
  <si>
    <t>икра кабачковая</t>
  </si>
  <si>
    <t>щи на к/б со сметаной</t>
  </si>
  <si>
    <t>плов с мясом</t>
  </si>
  <si>
    <t>пряники</t>
  </si>
  <si>
    <t>молоко</t>
  </si>
  <si>
    <t>итого 4 день</t>
  </si>
  <si>
    <t>1 неделя               5 день</t>
  </si>
  <si>
    <t>1 неделя               4 день</t>
  </si>
  <si>
    <t>итого 3 день</t>
  </si>
  <si>
    <t>каша молочная рисовая</t>
  </si>
  <si>
    <t>рассольник со сметаной</t>
  </si>
  <si>
    <t>овощи тушеные с мясом</t>
  </si>
  <si>
    <t>омлет натур с зел горошком</t>
  </si>
  <si>
    <t>кофейный напиток</t>
  </si>
  <si>
    <t>итого 5 день</t>
  </si>
  <si>
    <t>чай с сахаром</t>
  </si>
  <si>
    <t xml:space="preserve"> 2 неделя               1 день</t>
  </si>
  <si>
    <t>плов фруктовый</t>
  </si>
  <si>
    <t>2 завтрак</t>
  </si>
  <si>
    <t>гуляш</t>
  </si>
  <si>
    <t>60/100</t>
  </si>
  <si>
    <t>итого  обед</t>
  </si>
  <si>
    <t>итого 1 день       2 неделя</t>
  </si>
  <si>
    <t>борщ со сметаной</t>
  </si>
  <si>
    <t xml:space="preserve"> 2 неделя               2 день</t>
  </si>
  <si>
    <t>овощи тушеные с птицей</t>
  </si>
  <si>
    <t>салат зимний</t>
  </si>
  <si>
    <t>яйцо отварное</t>
  </si>
  <si>
    <t>итого 2 день       2 неделя</t>
  </si>
  <si>
    <t>каша молочая геркулесовая</t>
  </si>
  <si>
    <t>суп рисовый</t>
  </si>
  <si>
    <t>рыба туш с овощами</t>
  </si>
  <si>
    <t>булочка домашняя</t>
  </si>
  <si>
    <t>итого 3 день       2 неделя</t>
  </si>
  <si>
    <t xml:space="preserve"> 2 неделя               3 день</t>
  </si>
  <si>
    <t xml:space="preserve"> 2 неделя               4 день</t>
  </si>
  <si>
    <t>батон,масло,сыр</t>
  </si>
  <si>
    <t>котлета мясная</t>
  </si>
  <si>
    <t>овощное рагу</t>
  </si>
  <si>
    <t>суп рыбный</t>
  </si>
  <si>
    <t>творожная запеканка</t>
  </si>
  <si>
    <t>витушка ароматная</t>
  </si>
  <si>
    <t>итого 4 день       2 неделя</t>
  </si>
  <si>
    <t xml:space="preserve"> 2 неделя               5 день</t>
  </si>
  <si>
    <t>суп гороховый</t>
  </si>
  <si>
    <t xml:space="preserve">каша гречневая </t>
  </si>
  <si>
    <t>печень по-строгановски</t>
  </si>
  <si>
    <t>итого 5 день       2 неделя</t>
  </si>
  <si>
    <t>среднее значение за 10дней</t>
  </si>
  <si>
    <t>(норма минимум 1350гр)</t>
  </si>
  <si>
    <t>фрукты свежие</t>
  </si>
  <si>
    <t>чай с лимоном</t>
  </si>
  <si>
    <t>200/7</t>
  </si>
  <si>
    <t>щи из свежей капусты со сметаной</t>
  </si>
  <si>
    <t>сок фруктовый</t>
  </si>
  <si>
    <t>хлеб дарницкий</t>
  </si>
  <si>
    <t xml:space="preserve">пудинг из творога </t>
  </si>
  <si>
    <t>160/30</t>
  </si>
  <si>
    <t>кекс</t>
  </si>
  <si>
    <t>печень тушеная в соусе</t>
  </si>
  <si>
    <t>Выход, гр.</t>
  </si>
  <si>
    <t>Калорийность</t>
  </si>
  <si>
    <t>МКОУ Хреновская СОШ№2 им.Левакова</t>
  </si>
  <si>
    <t xml:space="preserve">    Меню приготавливаемых блюд</t>
  </si>
  <si>
    <t xml:space="preserve">    для питания детей в пришкольном лагере "Солнышко" ,</t>
  </si>
  <si>
    <t xml:space="preserve">                        лагеря труда и отдыха "Росток"          </t>
  </si>
  <si>
    <t>№ рец.</t>
  </si>
  <si>
    <t>Блюдо</t>
  </si>
  <si>
    <t>Цена</t>
  </si>
  <si>
    <r>
      <rPr>
        <b/>
        <sz val="20"/>
        <color indexed="8"/>
        <rFont val="Calibri"/>
        <family val="2"/>
      </rPr>
      <t xml:space="preserve">10 июня 2021г. </t>
    </r>
    <r>
      <rPr>
        <sz val="14"/>
        <color indexed="8"/>
        <rFont val="Calibri"/>
        <family val="2"/>
      </rPr>
      <t xml:space="preserve">         </t>
    </r>
  </si>
  <si>
    <t>пром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</si>
</sst>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%"/>
    <numFmt numFmtId="182" formatCode="0.00_ ;[Red]\-0.00\ "/>
    <numFmt numFmtId="183" formatCode="0.00;[Red]0.00"/>
    <numFmt numFmtId="184" formatCode="0.0_ ;\-0.0\ "/>
    <numFmt numFmtId="185" formatCode="0.00_ ;\-0.0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b/>
      <sz val="2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sz val="2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  <font>
      <sz val="18"/>
      <color theme="1"/>
      <name val="Calibri"/>
      <family val="2"/>
    </font>
    <font>
      <sz val="14"/>
      <color theme="1"/>
      <name val="Calibri"/>
      <family val="2"/>
    </font>
    <font>
      <sz val="20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24" xfId="0" applyFont="1" applyBorder="1" applyAlignment="1">
      <alignment/>
    </xf>
    <xf numFmtId="2" fontId="2" fillId="0" borderId="24" xfId="0" applyNumberFormat="1" applyFont="1" applyBorder="1" applyAlignment="1">
      <alignment/>
    </xf>
    <xf numFmtId="180" fontId="2" fillId="0" borderId="24" xfId="0" applyNumberFormat="1" applyFont="1" applyBorder="1" applyAlignment="1">
      <alignment/>
    </xf>
    <xf numFmtId="9" fontId="2" fillId="0" borderId="24" xfId="55" applyFont="1" applyBorder="1" applyAlignment="1">
      <alignment/>
    </xf>
    <xf numFmtId="0" fontId="2" fillId="0" borderId="25" xfId="0" applyFont="1" applyBorder="1" applyAlignment="1">
      <alignment/>
    </xf>
    <xf numFmtId="9" fontId="2" fillId="0" borderId="25" xfId="55" applyFont="1" applyBorder="1" applyAlignment="1">
      <alignment/>
    </xf>
    <xf numFmtId="10" fontId="2" fillId="0" borderId="25" xfId="55" applyNumberFormat="1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9" fontId="2" fillId="0" borderId="30" xfId="55" applyFont="1" applyBorder="1" applyAlignment="1">
      <alignment/>
    </xf>
    <xf numFmtId="0" fontId="2" fillId="0" borderId="31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2" fillId="0" borderId="34" xfId="0" applyFont="1" applyBorder="1" applyAlignment="1">
      <alignment/>
    </xf>
    <xf numFmtId="2" fontId="2" fillId="0" borderId="34" xfId="0" applyNumberFormat="1" applyFont="1" applyBorder="1" applyAlignment="1">
      <alignment/>
    </xf>
    <xf numFmtId="9" fontId="2" fillId="0" borderId="34" xfId="55" applyFont="1" applyBorder="1" applyAlignment="1">
      <alignment/>
    </xf>
    <xf numFmtId="0" fontId="0" fillId="0" borderId="35" xfId="0" applyBorder="1" applyAlignment="1">
      <alignment/>
    </xf>
    <xf numFmtId="182" fontId="2" fillId="0" borderId="24" xfId="0" applyNumberFormat="1" applyFont="1" applyBorder="1" applyAlignment="1">
      <alignment/>
    </xf>
    <xf numFmtId="182" fontId="2" fillId="0" borderId="34" xfId="0" applyNumberFormat="1" applyFont="1" applyBorder="1" applyAlignment="1">
      <alignment/>
    </xf>
    <xf numFmtId="0" fontId="34" fillId="0" borderId="0" xfId="0" applyFont="1" applyAlignment="1">
      <alignment/>
    </xf>
    <xf numFmtId="180" fontId="2" fillId="0" borderId="24" xfId="0" applyNumberFormat="1" applyFont="1" applyFill="1" applyBorder="1" applyAlignment="1">
      <alignment/>
    </xf>
    <xf numFmtId="180" fontId="3" fillId="0" borderId="24" xfId="0" applyNumberFormat="1" applyFont="1" applyFill="1" applyBorder="1" applyAlignment="1">
      <alignment/>
    </xf>
    <xf numFmtId="184" fontId="3" fillId="0" borderId="24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0" fillId="0" borderId="25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80" fontId="0" fillId="0" borderId="0" xfId="0" applyNumberFormat="1" applyAlignment="1">
      <alignment/>
    </xf>
    <xf numFmtId="0" fontId="0" fillId="33" borderId="0" xfId="0" applyFill="1" applyAlignment="1">
      <alignment wrapText="1"/>
    </xf>
    <xf numFmtId="0" fontId="0" fillId="34" borderId="0" xfId="0" applyFill="1" applyAlignment="1">
      <alignment wrapText="1"/>
    </xf>
    <xf numFmtId="0" fontId="0" fillId="34" borderId="0" xfId="0" applyFill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left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25" xfId="0" applyFont="1" applyFill="1" applyBorder="1" applyAlignment="1">
      <alignment/>
    </xf>
    <xf numFmtId="0" fontId="46" fillId="0" borderId="25" xfId="0" applyFont="1" applyFill="1" applyBorder="1" applyAlignment="1">
      <alignment horizontal="right"/>
    </xf>
    <xf numFmtId="0" fontId="47" fillId="0" borderId="0" xfId="0" applyFont="1" applyAlignment="1">
      <alignment/>
    </xf>
    <xf numFmtId="0" fontId="46" fillId="0" borderId="25" xfId="0" applyFont="1" applyFill="1" applyBorder="1" applyAlignment="1">
      <alignment wrapText="1"/>
    </xf>
    <xf numFmtId="0" fontId="48" fillId="0" borderId="25" xfId="0" applyFont="1" applyFill="1" applyBorder="1" applyAlignment="1">
      <alignment/>
    </xf>
    <xf numFmtId="0" fontId="46" fillId="0" borderId="26" xfId="0" applyFont="1" applyFill="1" applyBorder="1" applyAlignment="1">
      <alignment wrapText="1"/>
    </xf>
    <xf numFmtId="0" fontId="46" fillId="0" borderId="0" xfId="0" applyFont="1" applyAlignment="1">
      <alignment/>
    </xf>
    <xf numFmtId="0" fontId="46" fillId="0" borderId="25" xfId="0" applyFont="1" applyBorder="1" applyAlignment="1">
      <alignment vertical="center"/>
    </xf>
    <xf numFmtId="0" fontId="46" fillId="0" borderId="26" xfId="0" applyFont="1" applyFill="1" applyBorder="1" applyAlignment="1">
      <alignment/>
    </xf>
    <xf numFmtId="0" fontId="46" fillId="0" borderId="36" xfId="0" applyFont="1" applyBorder="1" applyAlignment="1">
      <alignment horizontal="center" vertical="center" wrapText="1"/>
    </xf>
    <xf numFmtId="0" fontId="46" fillId="0" borderId="36" xfId="0" applyFont="1" applyBorder="1" applyAlignment="1">
      <alignment horizontal="center" vertical="center"/>
    </xf>
    <xf numFmtId="0" fontId="46" fillId="0" borderId="36" xfId="0" applyFont="1" applyBorder="1" applyAlignment="1">
      <alignment vertical="center"/>
    </xf>
    <xf numFmtId="0" fontId="46" fillId="0" borderId="36" xfId="0" applyFont="1" applyBorder="1" applyAlignment="1">
      <alignment vertical="center" wrapText="1"/>
    </xf>
    <xf numFmtId="0" fontId="0" fillId="0" borderId="25" xfId="0" applyBorder="1" applyAlignment="1">
      <alignment vertical="center"/>
    </xf>
    <xf numFmtId="0" fontId="0" fillId="0" borderId="0" xfId="0" applyAlignment="1">
      <alignment vertical="top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vertical="center" wrapText="1"/>
    </xf>
    <xf numFmtId="0" fontId="4" fillId="0" borderId="37" xfId="0" applyFont="1" applyFill="1" applyBorder="1" applyAlignment="1">
      <alignment horizontal="center" wrapText="1"/>
    </xf>
    <xf numFmtId="0" fontId="46" fillId="0" borderId="38" xfId="0" applyFont="1" applyFill="1" applyBorder="1" applyAlignment="1">
      <alignment horizontal="center" wrapText="1"/>
    </xf>
    <xf numFmtId="0" fontId="46" fillId="0" borderId="18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workbookViewId="0" topLeftCell="A1">
      <selection activeCell="J11" sqref="J11:J40"/>
    </sheetView>
  </sheetViews>
  <sheetFormatPr defaultColWidth="9.140625" defaultRowHeight="15"/>
  <cols>
    <col min="3" max="3" width="6.8515625" style="0" customWidth="1"/>
    <col min="4" max="4" width="8.00390625" style="0" customWidth="1"/>
    <col min="5" max="5" width="5.8515625" style="0" customWidth="1"/>
    <col min="6" max="6" width="7.140625" style="0" customWidth="1"/>
    <col min="7" max="7" width="7.8515625" style="0" customWidth="1"/>
    <col min="8" max="8" width="7.00390625" style="0" customWidth="1"/>
    <col min="9" max="9" width="6.28125" style="0" customWidth="1"/>
    <col min="10" max="10" width="6.421875" style="0" customWidth="1"/>
    <col min="11" max="11" width="7.8515625" style="0" customWidth="1"/>
    <col min="12" max="12" width="7.00390625" style="0" customWidth="1"/>
    <col min="13" max="13" width="6.140625" style="0" customWidth="1"/>
  </cols>
  <sheetData>
    <row r="1" ht="15">
      <c r="H1" t="s">
        <v>0</v>
      </c>
    </row>
    <row r="2" ht="15">
      <c r="H2" t="s">
        <v>45</v>
      </c>
    </row>
    <row r="3" ht="15">
      <c r="H3" t="s">
        <v>1</v>
      </c>
    </row>
    <row r="4" ht="15">
      <c r="I4" t="s">
        <v>46</v>
      </c>
    </row>
    <row r="5" ht="15">
      <c r="C5" t="s">
        <v>2</v>
      </c>
    </row>
    <row r="6" spans="2:3" ht="15">
      <c r="B6" t="s">
        <v>44</v>
      </c>
      <c r="C6" s="38" t="s">
        <v>49</v>
      </c>
    </row>
    <row r="7" ht="15.75" thickBot="1"/>
    <row r="8" spans="1:13" ht="15.75" thickBot="1">
      <c r="A8" s="1"/>
      <c r="B8" s="2"/>
      <c r="C8" s="26"/>
      <c r="D8" s="23" t="s">
        <v>42</v>
      </c>
      <c r="E8" s="24"/>
      <c r="F8" s="24"/>
      <c r="G8" s="24"/>
      <c r="H8" s="25">
        <v>1</v>
      </c>
      <c r="I8" s="23" t="s">
        <v>48</v>
      </c>
      <c r="J8" s="24"/>
      <c r="K8" s="24"/>
      <c r="L8" s="24"/>
      <c r="M8" s="25">
        <v>1</v>
      </c>
    </row>
    <row r="9" spans="1:13" ht="15">
      <c r="A9" s="5" t="s">
        <v>3</v>
      </c>
      <c r="B9" s="6"/>
      <c r="C9" s="28" t="s">
        <v>5</v>
      </c>
      <c r="D9" s="26" t="s">
        <v>7</v>
      </c>
      <c r="E9" s="26" t="s">
        <v>8</v>
      </c>
      <c r="F9" s="26" t="s">
        <v>9</v>
      </c>
      <c r="G9" s="27" t="s">
        <v>10</v>
      </c>
      <c r="H9" s="26" t="s">
        <v>40</v>
      </c>
      <c r="I9" s="26" t="s">
        <v>7</v>
      </c>
      <c r="J9" s="26" t="s">
        <v>8</v>
      </c>
      <c r="K9" s="26" t="s">
        <v>9</v>
      </c>
      <c r="L9" s="26" t="s">
        <v>10</v>
      </c>
      <c r="M9" s="26" t="s">
        <v>40</v>
      </c>
    </row>
    <row r="10" spans="1:13" ht="15.75" thickBot="1">
      <c r="A10" s="3" t="s">
        <v>4</v>
      </c>
      <c r="B10" s="4"/>
      <c r="C10" s="29" t="s">
        <v>6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</row>
    <row r="11" spans="1:13" ht="15">
      <c r="A11" s="11" t="s">
        <v>11</v>
      </c>
      <c r="B11" s="8"/>
      <c r="C11" s="15">
        <v>0.338</v>
      </c>
      <c r="D11" s="17">
        <f>SUM(C11*H8)</f>
        <v>0.338</v>
      </c>
      <c r="E11" s="39"/>
      <c r="F11" s="36">
        <f>SUM(D11-E11)</f>
        <v>0.338</v>
      </c>
      <c r="G11" s="18">
        <f>SUM(E11/D11)</f>
        <v>0</v>
      </c>
      <c r="H11" s="15"/>
      <c r="I11" s="16">
        <f>SUM(C11*M8)</f>
        <v>0.338</v>
      </c>
      <c r="J11" s="39"/>
      <c r="K11" s="36">
        <f>SUM(I11-J11)</f>
        <v>0.338</v>
      </c>
      <c r="L11" s="18">
        <f>SUM(J11/I11)</f>
        <v>0</v>
      </c>
      <c r="M11" s="14"/>
    </row>
    <row r="12" spans="1:13" ht="15">
      <c r="A12" s="12" t="s">
        <v>12</v>
      </c>
      <c r="B12" s="9"/>
      <c r="C12" s="19">
        <v>0.03</v>
      </c>
      <c r="D12" s="17">
        <f>SUM(C12*H8)</f>
        <v>0.03</v>
      </c>
      <c r="E12" s="41"/>
      <c r="F12" s="36">
        <f aca="true" t="shared" si="0" ref="F12:F40">SUM(D12-E12)</f>
        <v>0.03</v>
      </c>
      <c r="G12" s="20">
        <f>SUM(E12/D12)</f>
        <v>0</v>
      </c>
      <c r="H12" s="19"/>
      <c r="I12" s="16">
        <f>SUM(C12*M8)</f>
        <v>0.03</v>
      </c>
      <c r="J12" s="41"/>
      <c r="K12" s="36">
        <f aca="true" t="shared" si="1" ref="K12:K40">SUM(I12-J12)</f>
        <v>0.03</v>
      </c>
      <c r="L12" s="18">
        <f aca="true" t="shared" si="2" ref="L12:L40">SUM(J12/I12)</f>
        <v>0</v>
      </c>
      <c r="M12" s="10"/>
    </row>
    <row r="13" spans="1:13" ht="15">
      <c r="A13" s="12" t="s">
        <v>13</v>
      </c>
      <c r="B13" s="9"/>
      <c r="C13" s="19">
        <v>0.0083</v>
      </c>
      <c r="D13" s="17">
        <f>SUM(C13*H8)</f>
        <v>0.0083</v>
      </c>
      <c r="E13" s="39"/>
      <c r="F13" s="36">
        <f t="shared" si="0"/>
        <v>0.0083</v>
      </c>
      <c r="G13" s="20">
        <f>SUM(E13/D13)</f>
        <v>0</v>
      </c>
      <c r="H13" s="21"/>
      <c r="I13" s="16">
        <f>SUM(C13*M8)</f>
        <v>0.0083</v>
      </c>
      <c r="J13" s="39"/>
      <c r="K13" s="36">
        <f t="shared" si="1"/>
        <v>0.0083</v>
      </c>
      <c r="L13" s="18">
        <f t="shared" si="2"/>
        <v>0</v>
      </c>
      <c r="M13" s="10"/>
    </row>
    <row r="14" spans="1:13" ht="15">
      <c r="A14" s="12" t="s">
        <v>14</v>
      </c>
      <c r="B14" s="9"/>
      <c r="C14" s="19">
        <v>0.0048</v>
      </c>
      <c r="D14" s="17">
        <f>SUM(C14*H8)</f>
        <v>0.0048</v>
      </c>
      <c r="E14" s="40"/>
      <c r="F14" s="36">
        <f t="shared" si="0"/>
        <v>0.0048</v>
      </c>
      <c r="G14" s="20">
        <f aca="true" t="shared" si="3" ref="G14:G40">SUM(E14/D14)</f>
        <v>0</v>
      </c>
      <c r="H14" s="19"/>
      <c r="I14" s="16">
        <f>SUM(C14*M8)</f>
        <v>0.0048</v>
      </c>
      <c r="J14" s="40"/>
      <c r="K14" s="36">
        <f t="shared" si="1"/>
        <v>0.0048</v>
      </c>
      <c r="L14" s="18">
        <f t="shared" si="2"/>
        <v>0</v>
      </c>
      <c r="M14" s="10"/>
    </row>
    <row r="15" spans="1:13" ht="15">
      <c r="A15" s="12" t="s">
        <v>15</v>
      </c>
      <c r="B15" s="9"/>
      <c r="C15" s="19">
        <v>0.0454</v>
      </c>
      <c r="D15" s="17">
        <f>SUM(C15*H8)</f>
        <v>0.0454</v>
      </c>
      <c r="E15" s="40"/>
      <c r="F15" s="36">
        <f t="shared" si="0"/>
        <v>0.0454</v>
      </c>
      <c r="G15" s="20">
        <f t="shared" si="3"/>
        <v>0</v>
      </c>
      <c r="H15" s="19"/>
      <c r="I15" s="16">
        <f>SUM(C15*M8)</f>
        <v>0.0454</v>
      </c>
      <c r="J15" s="40"/>
      <c r="K15" s="36">
        <f>SUM(I15-J15)</f>
        <v>0.0454</v>
      </c>
      <c r="L15" s="18">
        <f t="shared" si="2"/>
        <v>0</v>
      </c>
      <c r="M15" s="10"/>
    </row>
    <row r="16" spans="1:13" ht="15">
      <c r="A16" s="5" t="s">
        <v>16</v>
      </c>
      <c r="B16" s="7"/>
      <c r="C16" s="22">
        <v>0.0203</v>
      </c>
      <c r="D16" s="17">
        <f>SUM(C16*H8)</f>
        <v>0.0203</v>
      </c>
      <c r="E16" s="40"/>
      <c r="F16" s="36">
        <f t="shared" si="0"/>
        <v>0.0203</v>
      </c>
      <c r="G16" s="20">
        <f t="shared" si="3"/>
        <v>0</v>
      </c>
      <c r="H16" s="22"/>
      <c r="I16" s="16">
        <f>SUM(C16*M8)</f>
        <v>0.0203</v>
      </c>
      <c r="J16" s="40"/>
      <c r="K16" s="36">
        <f t="shared" si="1"/>
        <v>0.0203</v>
      </c>
      <c r="L16" s="18">
        <f t="shared" si="2"/>
        <v>0</v>
      </c>
      <c r="M16" s="6"/>
    </row>
    <row r="17" spans="1:13" ht="15">
      <c r="A17" s="12" t="s">
        <v>17</v>
      </c>
      <c r="B17" s="9"/>
      <c r="C17" s="19">
        <v>0.0293</v>
      </c>
      <c r="D17" s="17">
        <f>SUM(C17*H8)</f>
        <v>0.0293</v>
      </c>
      <c r="E17" s="39"/>
      <c r="F17" s="16">
        <f t="shared" si="0"/>
        <v>0.0293</v>
      </c>
      <c r="G17" s="20">
        <f t="shared" si="3"/>
        <v>0</v>
      </c>
      <c r="H17" s="19"/>
      <c r="I17" s="16">
        <f>SUM(C17*M8)</f>
        <v>0.0293</v>
      </c>
      <c r="J17" s="39"/>
      <c r="K17" s="36">
        <f t="shared" si="1"/>
        <v>0.0293</v>
      </c>
      <c r="L17" s="18">
        <f t="shared" si="2"/>
        <v>0</v>
      </c>
      <c r="M17" s="10"/>
    </row>
    <row r="18" spans="1:13" ht="15">
      <c r="A18" s="5" t="s">
        <v>18</v>
      </c>
      <c r="B18" s="7"/>
      <c r="C18" s="22">
        <v>0.0053</v>
      </c>
      <c r="D18" s="17">
        <f>SUM(C18*H8)</f>
        <v>0.0053</v>
      </c>
      <c r="E18" s="39"/>
      <c r="F18" s="36">
        <f t="shared" si="0"/>
        <v>0.0053</v>
      </c>
      <c r="G18" s="20">
        <f t="shared" si="3"/>
        <v>0</v>
      </c>
      <c r="H18" s="22"/>
      <c r="I18" s="16">
        <f>SUM(C18*M8)</f>
        <v>0.0053</v>
      </c>
      <c r="J18" s="39"/>
      <c r="K18" s="36">
        <f t="shared" si="1"/>
        <v>0.0053</v>
      </c>
      <c r="L18" s="18">
        <f t="shared" si="2"/>
        <v>0</v>
      </c>
      <c r="M18" s="6"/>
    </row>
    <row r="19" spans="1:13" ht="15">
      <c r="A19" s="12" t="s">
        <v>19</v>
      </c>
      <c r="B19" s="9"/>
      <c r="C19" s="19">
        <v>0.45</v>
      </c>
      <c r="D19" s="17">
        <f>SUM(C19*H8)</f>
        <v>0.45</v>
      </c>
      <c r="E19" s="40"/>
      <c r="F19" s="36">
        <f t="shared" si="0"/>
        <v>0.45</v>
      </c>
      <c r="G19" s="20">
        <f t="shared" si="3"/>
        <v>0</v>
      </c>
      <c r="H19" s="19"/>
      <c r="I19" s="16">
        <f>SUM(C19*M8)</f>
        <v>0.45</v>
      </c>
      <c r="J19" s="40"/>
      <c r="K19" s="36">
        <f>SUM(I19-J19)</f>
        <v>0.45</v>
      </c>
      <c r="L19" s="18">
        <f t="shared" si="2"/>
        <v>0</v>
      </c>
      <c r="M19" s="10"/>
    </row>
    <row r="20" spans="1:13" ht="15">
      <c r="A20" s="5" t="s">
        <v>20</v>
      </c>
      <c r="B20" s="7"/>
      <c r="C20" s="22">
        <v>0.1755</v>
      </c>
      <c r="D20" s="17">
        <f>SUM(C20*H8)</f>
        <v>0.1755</v>
      </c>
      <c r="E20" s="39"/>
      <c r="F20" s="36">
        <f t="shared" si="0"/>
        <v>0.1755</v>
      </c>
      <c r="G20" s="20">
        <f t="shared" si="3"/>
        <v>0</v>
      </c>
      <c r="H20" s="22"/>
      <c r="I20" s="16">
        <f>SUM(C20*M8)</f>
        <v>0.1755</v>
      </c>
      <c r="J20" s="39"/>
      <c r="K20" s="36">
        <f t="shared" si="1"/>
        <v>0.1755</v>
      </c>
      <c r="L20" s="18">
        <f t="shared" si="2"/>
        <v>0</v>
      </c>
      <c r="M20" s="6"/>
    </row>
    <row r="21" spans="1:13" ht="15">
      <c r="A21" s="12" t="s">
        <v>21</v>
      </c>
      <c r="B21" s="9"/>
      <c r="C21" s="19">
        <v>0.2438</v>
      </c>
      <c r="D21" s="17">
        <f>SUM(C21*H8)</f>
        <v>0.2438</v>
      </c>
      <c r="E21" s="40"/>
      <c r="F21" s="36">
        <f t="shared" si="0"/>
        <v>0.2438</v>
      </c>
      <c r="G21" s="20">
        <f t="shared" si="3"/>
        <v>0</v>
      </c>
      <c r="H21" s="19"/>
      <c r="I21" s="16">
        <f>SUM(C21*M8)</f>
        <v>0.2438</v>
      </c>
      <c r="J21" s="40"/>
      <c r="K21" s="36">
        <f>SUM(I21-J21)</f>
        <v>0.2438</v>
      </c>
      <c r="L21" s="18">
        <f t="shared" si="2"/>
        <v>0</v>
      </c>
      <c r="M21" s="10"/>
    </row>
    <row r="22" spans="1:13" ht="15">
      <c r="A22" s="5" t="s">
        <v>22</v>
      </c>
      <c r="B22" s="7"/>
      <c r="C22" s="22">
        <v>0.0855</v>
      </c>
      <c r="D22" s="17">
        <f>SUM(C22*H8)</f>
        <v>0.0855</v>
      </c>
      <c r="E22" s="40"/>
      <c r="F22" s="36">
        <f t="shared" si="0"/>
        <v>0.0855</v>
      </c>
      <c r="G22" s="20">
        <f t="shared" si="3"/>
        <v>0</v>
      </c>
      <c r="H22" s="22"/>
      <c r="I22" s="16">
        <f>C22*M8</f>
        <v>0.0855</v>
      </c>
      <c r="J22" s="40"/>
      <c r="K22" s="36">
        <f t="shared" si="1"/>
        <v>0.0855</v>
      </c>
      <c r="L22" s="18">
        <f t="shared" si="2"/>
        <v>0</v>
      </c>
      <c r="M22" s="6"/>
    </row>
    <row r="23" spans="1:13" ht="15">
      <c r="A23" s="12" t="s">
        <v>23</v>
      </c>
      <c r="B23" s="9"/>
      <c r="C23" s="19">
        <v>0.0083</v>
      </c>
      <c r="D23" s="17">
        <f>SUM(C23*H8)</f>
        <v>0.0083</v>
      </c>
      <c r="E23" s="39"/>
      <c r="F23" s="36">
        <f t="shared" si="0"/>
        <v>0.0083</v>
      </c>
      <c r="G23" s="20">
        <f t="shared" si="3"/>
        <v>0</v>
      </c>
      <c r="H23" s="19"/>
      <c r="I23" s="16">
        <f>SUM(C23*M8)</f>
        <v>0.0083</v>
      </c>
      <c r="J23" s="39"/>
      <c r="K23" s="36">
        <f t="shared" si="1"/>
        <v>0.0083</v>
      </c>
      <c r="L23" s="18">
        <f t="shared" si="2"/>
        <v>0</v>
      </c>
      <c r="M23" s="10"/>
    </row>
    <row r="24" spans="1:13" ht="15">
      <c r="A24" s="12" t="s">
        <v>39</v>
      </c>
      <c r="B24" s="9"/>
      <c r="C24" s="19">
        <v>0.075</v>
      </c>
      <c r="D24" s="17">
        <f>SUM(C24*H8)</f>
        <v>0.075</v>
      </c>
      <c r="E24" s="40"/>
      <c r="F24" s="36">
        <f t="shared" si="0"/>
        <v>0.075</v>
      </c>
      <c r="G24" s="20">
        <f t="shared" si="3"/>
        <v>0</v>
      </c>
      <c r="H24" s="19"/>
      <c r="I24" s="16">
        <f>SUM(C24*M8)</f>
        <v>0.075</v>
      </c>
      <c r="J24" s="40"/>
      <c r="K24" s="36">
        <f t="shared" si="1"/>
        <v>0.075</v>
      </c>
      <c r="L24" s="18">
        <f t="shared" si="2"/>
        <v>0</v>
      </c>
      <c r="M24" s="10"/>
    </row>
    <row r="25" spans="1:13" ht="15">
      <c r="A25" s="12" t="s">
        <v>43</v>
      </c>
      <c r="B25" s="9"/>
      <c r="C25" s="19">
        <v>0.0375</v>
      </c>
      <c r="D25" s="17">
        <f>SUM(C25*H8)</f>
        <v>0.0375</v>
      </c>
      <c r="E25" s="40"/>
      <c r="F25" s="36">
        <f t="shared" si="0"/>
        <v>0.0375</v>
      </c>
      <c r="G25" s="20">
        <f t="shared" si="3"/>
        <v>0</v>
      </c>
      <c r="H25" s="19"/>
      <c r="I25" s="16">
        <f>SUM(C25*M8)</f>
        <v>0.0375</v>
      </c>
      <c r="J25" s="40"/>
      <c r="K25" s="36">
        <f t="shared" si="1"/>
        <v>0.0375</v>
      </c>
      <c r="L25" s="18">
        <f t="shared" si="2"/>
        <v>0</v>
      </c>
      <c r="M25" s="10"/>
    </row>
    <row r="26" spans="1:13" ht="15">
      <c r="A26" s="12" t="s">
        <v>24</v>
      </c>
      <c r="B26" s="9"/>
      <c r="C26" s="19">
        <v>0.0375</v>
      </c>
      <c r="D26" s="17">
        <f>SUM(C26*H8)</f>
        <v>0.0375</v>
      </c>
      <c r="E26" s="39"/>
      <c r="F26" s="36">
        <f t="shared" si="0"/>
        <v>0.0375</v>
      </c>
      <c r="G26" s="20">
        <f t="shared" si="3"/>
        <v>0</v>
      </c>
      <c r="H26" s="19"/>
      <c r="I26" s="16">
        <f>SUM(C26*M8)</f>
        <v>0.0375</v>
      </c>
      <c r="J26" s="39"/>
      <c r="K26" s="36">
        <f t="shared" si="1"/>
        <v>0.0375</v>
      </c>
      <c r="L26" s="18">
        <f t="shared" si="2"/>
        <v>0</v>
      </c>
      <c r="M26" s="10"/>
    </row>
    <row r="27" spans="1:13" ht="15">
      <c r="A27" s="5" t="s">
        <v>25</v>
      </c>
      <c r="B27" s="7"/>
      <c r="C27" s="22">
        <v>0.06</v>
      </c>
      <c r="D27" s="17">
        <f>SUM(C27*H8)</f>
        <v>0.06</v>
      </c>
      <c r="E27" s="40"/>
      <c r="F27" s="36">
        <f t="shared" si="0"/>
        <v>0.06</v>
      </c>
      <c r="G27" s="20">
        <f t="shared" si="3"/>
        <v>0</v>
      </c>
      <c r="H27" s="22"/>
      <c r="I27" s="16">
        <f>SUM(C27*M8)</f>
        <v>0.06</v>
      </c>
      <c r="J27" s="40"/>
      <c r="K27" s="36">
        <f t="shared" si="1"/>
        <v>0.06</v>
      </c>
      <c r="L27" s="18">
        <f t="shared" si="2"/>
        <v>0</v>
      </c>
      <c r="M27" s="6"/>
    </row>
    <row r="28" spans="1:13" ht="15">
      <c r="A28" s="12" t="s">
        <v>26</v>
      </c>
      <c r="B28" s="9"/>
      <c r="C28" s="19">
        <v>0.0323</v>
      </c>
      <c r="D28" s="17">
        <f>SUM(C28*H8)</f>
        <v>0.0323</v>
      </c>
      <c r="E28" s="39"/>
      <c r="F28" s="36">
        <f t="shared" si="0"/>
        <v>0.0323</v>
      </c>
      <c r="G28" s="20">
        <f t="shared" si="3"/>
        <v>0</v>
      </c>
      <c r="H28" s="19"/>
      <c r="I28" s="16">
        <f>SUM(C28*M8)</f>
        <v>0.0323</v>
      </c>
      <c r="J28" s="39"/>
      <c r="K28" s="36">
        <f t="shared" si="1"/>
        <v>0.0323</v>
      </c>
      <c r="L28" s="18">
        <f t="shared" si="2"/>
        <v>0</v>
      </c>
      <c r="M28" s="10"/>
    </row>
    <row r="29" spans="1:13" ht="15">
      <c r="A29" s="5" t="s">
        <v>27</v>
      </c>
      <c r="B29" s="7"/>
      <c r="C29" s="22">
        <v>0.009</v>
      </c>
      <c r="D29" s="17">
        <f>SUM(C29*H8)</f>
        <v>0.009</v>
      </c>
      <c r="E29" s="39"/>
      <c r="F29" s="36">
        <f t="shared" si="0"/>
        <v>0.009</v>
      </c>
      <c r="G29" s="20">
        <f t="shared" si="3"/>
        <v>0</v>
      </c>
      <c r="H29" s="22"/>
      <c r="I29" s="16">
        <f>SUM(C29*M8)</f>
        <v>0.009</v>
      </c>
      <c r="J29" s="39"/>
      <c r="K29" s="36">
        <f t="shared" si="1"/>
        <v>0.009</v>
      </c>
      <c r="L29" s="18">
        <f t="shared" si="2"/>
        <v>0</v>
      </c>
      <c r="M29" s="6"/>
    </row>
    <row r="30" spans="1:13" ht="15">
      <c r="A30" s="12" t="s">
        <v>28</v>
      </c>
      <c r="B30" s="9"/>
      <c r="C30" s="19">
        <v>0.0218</v>
      </c>
      <c r="D30" s="17">
        <f>SUM(C30*H8)</f>
        <v>0.0218</v>
      </c>
      <c r="E30" s="39"/>
      <c r="F30" s="36">
        <f t="shared" si="0"/>
        <v>0.0218</v>
      </c>
      <c r="G30" s="20">
        <f t="shared" si="3"/>
        <v>0</v>
      </c>
      <c r="H30" s="19"/>
      <c r="I30" s="16">
        <f>SUM(C30*M8)</f>
        <v>0.0218</v>
      </c>
      <c r="J30" s="39"/>
      <c r="K30" s="36">
        <f t="shared" si="1"/>
        <v>0.0218</v>
      </c>
      <c r="L30" s="18">
        <f>SUM(J30/I30)</f>
        <v>0</v>
      </c>
      <c r="M30" s="10"/>
    </row>
    <row r="31" spans="1:13" ht="15">
      <c r="A31" s="5" t="s">
        <v>29</v>
      </c>
      <c r="B31" s="7"/>
      <c r="C31" s="22">
        <v>0.0023</v>
      </c>
      <c r="D31" s="17">
        <f>SUM(C31*H8)</f>
        <v>0.0023</v>
      </c>
      <c r="E31" s="39"/>
      <c r="F31" s="16">
        <f t="shared" si="0"/>
        <v>0.0023</v>
      </c>
      <c r="G31" s="20">
        <f t="shared" si="3"/>
        <v>0</v>
      </c>
      <c r="H31" s="22"/>
      <c r="I31" s="16">
        <f>SUM(C31*M8)</f>
        <v>0.0023</v>
      </c>
      <c r="J31" s="39"/>
      <c r="K31" s="36">
        <v>20.6</v>
      </c>
      <c r="L31" s="18">
        <f t="shared" si="2"/>
        <v>0</v>
      </c>
      <c r="M31" s="6"/>
    </row>
    <row r="32" spans="1:13" ht="15">
      <c r="A32" s="12" t="s">
        <v>30</v>
      </c>
      <c r="B32" s="9"/>
      <c r="C32" s="19">
        <v>0.0158</v>
      </c>
      <c r="D32" s="17">
        <f>SUM(C32*H8)</f>
        <v>0.0158</v>
      </c>
      <c r="E32" s="39"/>
      <c r="F32" s="16">
        <f t="shared" si="0"/>
        <v>0.0158</v>
      </c>
      <c r="G32" s="20">
        <f t="shared" si="3"/>
        <v>0</v>
      </c>
      <c r="H32" s="19"/>
      <c r="I32" s="16">
        <f>SUM(C32*M8)</f>
        <v>0.0158</v>
      </c>
      <c r="J32" s="39"/>
      <c r="K32" s="36">
        <f t="shared" si="1"/>
        <v>0.0158</v>
      </c>
      <c r="L32" s="18">
        <f t="shared" si="2"/>
        <v>0</v>
      </c>
      <c r="M32" s="10"/>
    </row>
    <row r="33" spans="1:13" ht="15">
      <c r="A33" s="5" t="s">
        <v>31</v>
      </c>
      <c r="B33" s="7"/>
      <c r="C33" s="22">
        <v>0.0083</v>
      </c>
      <c r="D33" s="17">
        <f>SUM(C33*H8)</f>
        <v>0.0083</v>
      </c>
      <c r="E33" s="40"/>
      <c r="F33" s="36">
        <f t="shared" si="0"/>
        <v>0.0083</v>
      </c>
      <c r="G33" s="20">
        <f t="shared" si="3"/>
        <v>0</v>
      </c>
      <c r="H33" s="22"/>
      <c r="I33" s="16">
        <f>SUM(C33*M8)</f>
        <v>0.0083</v>
      </c>
      <c r="J33" s="40"/>
      <c r="K33" s="36">
        <f t="shared" si="1"/>
        <v>0.0083</v>
      </c>
      <c r="L33" s="18">
        <f t="shared" si="2"/>
        <v>0</v>
      </c>
      <c r="M33" s="6"/>
    </row>
    <row r="34" spans="1:13" ht="15">
      <c r="A34" s="12" t="s">
        <v>32</v>
      </c>
      <c r="B34" s="9"/>
      <c r="C34" s="19">
        <v>0.015</v>
      </c>
      <c r="D34" s="17">
        <f>SUM(C34*H8)</f>
        <v>0.015</v>
      </c>
      <c r="E34" s="40"/>
      <c r="F34" s="36">
        <f t="shared" si="0"/>
        <v>0.015</v>
      </c>
      <c r="G34" s="20">
        <f t="shared" si="3"/>
        <v>0</v>
      </c>
      <c r="H34" s="19"/>
      <c r="I34" s="16">
        <f>SUM(C34*M8)</f>
        <v>0.015</v>
      </c>
      <c r="J34" s="40"/>
      <c r="K34" s="36">
        <f t="shared" si="1"/>
        <v>0.015</v>
      </c>
      <c r="L34" s="18">
        <f t="shared" si="2"/>
        <v>0</v>
      </c>
      <c r="M34" s="10"/>
    </row>
    <row r="35" spans="1:13" ht="15">
      <c r="A35" s="5" t="s">
        <v>33</v>
      </c>
      <c r="B35" s="7"/>
      <c r="C35" s="22">
        <v>0.00045</v>
      </c>
      <c r="D35" s="17">
        <f>SUM(C35*H8)</f>
        <v>0.00045</v>
      </c>
      <c r="E35" s="40"/>
      <c r="F35" s="16">
        <f t="shared" si="0"/>
        <v>0.00045</v>
      </c>
      <c r="G35" s="20">
        <f t="shared" si="3"/>
        <v>0</v>
      </c>
      <c r="H35" s="22"/>
      <c r="I35" s="16">
        <f>SUM(C35*M8)</f>
        <v>0.00045</v>
      </c>
      <c r="J35" s="40"/>
      <c r="K35" s="16">
        <f t="shared" si="1"/>
        <v>0.00045</v>
      </c>
      <c r="L35" s="18">
        <f t="shared" si="2"/>
        <v>0</v>
      </c>
      <c r="M35" s="6"/>
    </row>
    <row r="36" spans="1:13" ht="15">
      <c r="A36" s="12" t="s">
        <v>34</v>
      </c>
      <c r="B36" s="9"/>
      <c r="C36" s="19">
        <v>0.00045</v>
      </c>
      <c r="D36" s="17">
        <f>SUM(C36*H8)</f>
        <v>0.00045</v>
      </c>
      <c r="E36" s="40"/>
      <c r="F36" s="16">
        <f t="shared" si="0"/>
        <v>0.00045</v>
      </c>
      <c r="G36" s="20">
        <f t="shared" si="3"/>
        <v>0</v>
      </c>
      <c r="H36" s="19"/>
      <c r="I36" s="16">
        <f>SUM(C36*M8)</f>
        <v>0.00045</v>
      </c>
      <c r="J36" s="40"/>
      <c r="K36" s="36">
        <f t="shared" si="1"/>
        <v>0.00045</v>
      </c>
      <c r="L36" s="18">
        <f t="shared" si="2"/>
        <v>0</v>
      </c>
      <c r="M36" s="10"/>
    </row>
    <row r="37" spans="1:13" ht="15">
      <c r="A37" s="5" t="s">
        <v>35</v>
      </c>
      <c r="B37" s="7"/>
      <c r="C37" s="22">
        <v>0.0009</v>
      </c>
      <c r="D37" s="17">
        <f>SUM(C37*H8)</f>
        <v>0.0009</v>
      </c>
      <c r="E37" s="40"/>
      <c r="F37" s="36">
        <f t="shared" si="0"/>
        <v>0.0009</v>
      </c>
      <c r="G37" s="20">
        <f t="shared" si="3"/>
        <v>0</v>
      </c>
      <c r="H37" s="22"/>
      <c r="I37" s="16">
        <f>SUM(C37*M8)</f>
        <v>0.0009</v>
      </c>
      <c r="J37" s="40"/>
      <c r="K37" s="36">
        <f t="shared" si="1"/>
        <v>0.0009</v>
      </c>
      <c r="L37" s="18">
        <f t="shared" si="2"/>
        <v>0</v>
      </c>
      <c r="M37" s="6"/>
    </row>
    <row r="38" spans="1:13" ht="15">
      <c r="A38" s="12" t="s">
        <v>36</v>
      </c>
      <c r="B38" s="9"/>
      <c r="C38" s="19">
        <v>0.00038</v>
      </c>
      <c r="D38" s="17">
        <f>SUM(C38*H8)</f>
        <v>0.00038</v>
      </c>
      <c r="E38" s="40"/>
      <c r="F38" s="36">
        <f t="shared" si="0"/>
        <v>0.00038</v>
      </c>
      <c r="G38" s="20">
        <f t="shared" si="3"/>
        <v>0</v>
      </c>
      <c r="H38" s="19"/>
      <c r="I38" s="16">
        <f>SUM(C38*M8)</f>
        <v>0.00038</v>
      </c>
      <c r="J38" s="40"/>
      <c r="K38" s="36">
        <f t="shared" si="1"/>
        <v>0.00038</v>
      </c>
      <c r="L38" s="18">
        <f t="shared" si="2"/>
        <v>0</v>
      </c>
      <c r="M38" s="10"/>
    </row>
    <row r="39" spans="1:13" ht="15">
      <c r="A39" s="12" t="s">
        <v>38</v>
      </c>
      <c r="B39" s="9"/>
      <c r="C39" s="19">
        <v>0.0045</v>
      </c>
      <c r="D39" s="17">
        <f>SUM(C39*H8)</f>
        <v>0.0045</v>
      </c>
      <c r="E39" s="40"/>
      <c r="F39" s="16">
        <f t="shared" si="0"/>
        <v>0.0045</v>
      </c>
      <c r="G39" s="20">
        <f t="shared" si="3"/>
        <v>0</v>
      </c>
      <c r="H39" s="19"/>
      <c r="I39" s="16">
        <f>SUM(C39*M8)</f>
        <v>0.0045</v>
      </c>
      <c r="J39" s="40"/>
      <c r="K39" s="36">
        <f t="shared" si="1"/>
        <v>0.0045</v>
      </c>
      <c r="L39" s="18">
        <f>SUM(J39/I39)</f>
        <v>0</v>
      </c>
      <c r="M39" s="10"/>
    </row>
    <row r="40" spans="1:13" ht="15.75" thickBot="1">
      <c r="A40" s="30" t="s">
        <v>37</v>
      </c>
      <c r="B40" s="31"/>
      <c r="C40" s="32">
        <v>0.0353</v>
      </c>
      <c r="D40" s="17">
        <f>SUM(C40*H8)</f>
        <v>0.0353</v>
      </c>
      <c r="E40" s="39"/>
      <c r="F40" s="36">
        <f t="shared" si="0"/>
        <v>0.0353</v>
      </c>
      <c r="G40" s="34">
        <f t="shared" si="3"/>
        <v>0</v>
      </c>
      <c r="H40" s="32"/>
      <c r="I40" s="33">
        <f>SUM(C40*M8)</f>
        <v>0.0353</v>
      </c>
      <c r="J40" s="39"/>
      <c r="K40" s="37">
        <f t="shared" si="1"/>
        <v>0.0353</v>
      </c>
      <c r="L40" s="34">
        <f t="shared" si="2"/>
        <v>0</v>
      </c>
      <c r="M40" s="35"/>
    </row>
    <row r="43" spans="1:4" ht="15">
      <c r="A43" t="s">
        <v>41</v>
      </c>
      <c r="D43" t="s">
        <v>47</v>
      </c>
    </row>
  </sheetData>
  <sheetProtection/>
  <printOptions/>
  <pageMargins left="0.7" right="0.7" top="0.75" bottom="0.75" header="0.3" footer="0.3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8"/>
  <sheetViews>
    <sheetView zoomScalePageLayoutView="0" workbookViewId="0" topLeftCell="A91">
      <selection activeCell="C178" sqref="C178"/>
    </sheetView>
  </sheetViews>
  <sheetFormatPr defaultColWidth="9.140625" defaultRowHeight="15"/>
  <cols>
    <col min="1" max="1" width="15.57421875" style="0" customWidth="1"/>
    <col min="2" max="2" width="23.57421875" style="0" customWidth="1"/>
    <col min="4" max="4" width="6.7109375" style="0" customWidth="1"/>
    <col min="5" max="5" width="7.00390625" style="0" customWidth="1"/>
    <col min="6" max="6" width="9.140625" style="0" customWidth="1"/>
    <col min="7" max="7" width="10.8515625" style="0" customWidth="1"/>
    <col min="8" max="8" width="13.421875" style="0" customWidth="1"/>
  </cols>
  <sheetData>
    <row r="1" ht="15">
      <c r="B1" t="s">
        <v>50</v>
      </c>
    </row>
    <row r="2" ht="15">
      <c r="B2" t="s">
        <v>51</v>
      </c>
    </row>
    <row r="3" ht="15">
      <c r="B3" t="s">
        <v>52</v>
      </c>
    </row>
    <row r="5" spans="1:8" ht="30" customHeight="1">
      <c r="A5" s="68" t="s">
        <v>53</v>
      </c>
      <c r="B5" s="71" t="s">
        <v>54</v>
      </c>
      <c r="C5" s="71" t="s">
        <v>55</v>
      </c>
      <c r="D5" s="70" t="s">
        <v>56</v>
      </c>
      <c r="E5" s="70"/>
      <c r="F5" s="70"/>
      <c r="G5" s="71" t="s">
        <v>60</v>
      </c>
      <c r="H5" s="68" t="s">
        <v>61</v>
      </c>
    </row>
    <row r="6" spans="1:8" ht="15">
      <c r="A6" s="68"/>
      <c r="B6" s="71"/>
      <c r="C6" s="71"/>
      <c r="D6" s="43" t="s">
        <v>57</v>
      </c>
      <c r="E6" s="43" t="s">
        <v>58</v>
      </c>
      <c r="F6" s="43" t="s">
        <v>59</v>
      </c>
      <c r="G6" s="71"/>
      <c r="H6" s="68"/>
    </row>
    <row r="7" ht="26.25" customHeight="1">
      <c r="A7" s="47" t="s">
        <v>81</v>
      </c>
    </row>
    <row r="8" spans="1:3" ht="30">
      <c r="A8" s="69" t="s">
        <v>62</v>
      </c>
      <c r="B8" s="42" t="s">
        <v>63</v>
      </c>
      <c r="C8" s="44">
        <v>100</v>
      </c>
    </row>
    <row r="9" spans="1:3" ht="15">
      <c r="A9" s="69"/>
      <c r="B9" t="s">
        <v>64</v>
      </c>
      <c r="C9" s="44" t="s">
        <v>65</v>
      </c>
    </row>
    <row r="10" spans="1:7" ht="15">
      <c r="A10" s="69"/>
      <c r="B10" t="s">
        <v>123</v>
      </c>
      <c r="C10" s="44">
        <v>200</v>
      </c>
      <c r="D10">
        <v>0.06</v>
      </c>
      <c r="E10">
        <v>0</v>
      </c>
      <c r="F10">
        <v>15.98</v>
      </c>
      <c r="G10">
        <v>60.6</v>
      </c>
    </row>
    <row r="11" spans="1:3" ht="15">
      <c r="A11" s="42" t="s">
        <v>73</v>
      </c>
      <c r="B11" t="s">
        <v>74</v>
      </c>
      <c r="C11" s="44">
        <v>150</v>
      </c>
    </row>
    <row r="12" spans="1:3" ht="30">
      <c r="A12" s="42" t="s">
        <v>67</v>
      </c>
      <c r="C12" s="44">
        <v>500</v>
      </c>
    </row>
    <row r="13" spans="1:3" ht="15">
      <c r="A13" t="s">
        <v>68</v>
      </c>
      <c r="B13" s="42" t="s">
        <v>69</v>
      </c>
      <c r="C13" s="44">
        <v>200</v>
      </c>
    </row>
    <row r="14" spans="2:3" ht="15">
      <c r="B14" s="42" t="s">
        <v>70</v>
      </c>
      <c r="C14" s="44">
        <v>250</v>
      </c>
    </row>
    <row r="15" spans="2:7" ht="15">
      <c r="B15" s="42" t="s">
        <v>71</v>
      </c>
      <c r="C15" s="44">
        <v>200</v>
      </c>
      <c r="D15">
        <v>0.54</v>
      </c>
      <c r="E15">
        <v>0</v>
      </c>
      <c r="F15">
        <v>27.85</v>
      </c>
      <c r="G15">
        <v>107.7</v>
      </c>
    </row>
    <row r="16" spans="2:3" ht="15">
      <c r="B16" s="42" t="s">
        <v>72</v>
      </c>
      <c r="C16" s="44">
        <v>40</v>
      </c>
    </row>
    <row r="17" spans="1:3" ht="15">
      <c r="A17" t="s">
        <v>78</v>
      </c>
      <c r="C17" s="44">
        <v>690</v>
      </c>
    </row>
    <row r="18" spans="1:3" ht="15">
      <c r="A18" t="s">
        <v>75</v>
      </c>
      <c r="B18" s="42" t="s">
        <v>76</v>
      </c>
      <c r="C18" s="44">
        <v>90</v>
      </c>
    </row>
    <row r="19" spans="2:3" ht="15">
      <c r="B19" s="42" t="s">
        <v>77</v>
      </c>
      <c r="C19" s="44">
        <v>200</v>
      </c>
    </row>
    <row r="20" spans="1:3" ht="15">
      <c r="A20" s="42" t="s">
        <v>79</v>
      </c>
      <c r="C20" s="44">
        <v>290</v>
      </c>
    </row>
    <row r="21" spans="1:3" ht="15">
      <c r="A21" s="48" t="s">
        <v>80</v>
      </c>
      <c r="B21" s="49"/>
      <c r="C21" s="49">
        <f>C12+C17+C20</f>
        <v>1480</v>
      </c>
    </row>
    <row r="22" spans="1:3" ht="30">
      <c r="A22" s="47" t="s">
        <v>82</v>
      </c>
      <c r="B22" s="42"/>
      <c r="C22" s="44"/>
    </row>
    <row r="23" spans="1:3" ht="15">
      <c r="A23" s="42" t="s">
        <v>62</v>
      </c>
      <c r="B23" s="42" t="s">
        <v>83</v>
      </c>
      <c r="C23" s="44">
        <v>200</v>
      </c>
    </row>
    <row r="24" spans="2:3" ht="15">
      <c r="B24" s="45" t="s">
        <v>84</v>
      </c>
      <c r="C24" s="44" t="s">
        <v>85</v>
      </c>
    </row>
    <row r="25" spans="2:7" ht="15">
      <c r="B25" t="s">
        <v>66</v>
      </c>
      <c r="C25">
        <v>200</v>
      </c>
      <c r="D25">
        <v>0.06</v>
      </c>
      <c r="E25">
        <v>0</v>
      </c>
      <c r="F25">
        <v>15.98</v>
      </c>
      <c r="G25">
        <v>60.6</v>
      </c>
    </row>
    <row r="26" spans="1:3" ht="15">
      <c r="A26" s="42" t="s">
        <v>73</v>
      </c>
      <c r="B26" t="s">
        <v>86</v>
      </c>
      <c r="C26">
        <v>100</v>
      </c>
    </row>
    <row r="27" spans="1:3" ht="30">
      <c r="A27" s="42" t="s">
        <v>67</v>
      </c>
      <c r="C27">
        <v>555</v>
      </c>
    </row>
    <row r="28" spans="1:3" ht="15">
      <c r="A28" t="s">
        <v>68</v>
      </c>
      <c r="B28" t="s">
        <v>87</v>
      </c>
      <c r="C28">
        <v>50</v>
      </c>
    </row>
    <row r="29" spans="2:3" ht="15">
      <c r="B29" s="42" t="s">
        <v>88</v>
      </c>
      <c r="C29">
        <v>200</v>
      </c>
    </row>
    <row r="30" spans="2:3" ht="15">
      <c r="B30" s="42" t="s">
        <v>89</v>
      </c>
      <c r="C30">
        <v>100</v>
      </c>
    </row>
    <row r="31" spans="2:3" ht="15">
      <c r="B31" t="s">
        <v>90</v>
      </c>
      <c r="C31">
        <v>90</v>
      </c>
    </row>
    <row r="32" spans="2:7" ht="15">
      <c r="B32" s="42" t="s">
        <v>71</v>
      </c>
      <c r="C32">
        <v>200</v>
      </c>
      <c r="D32">
        <v>0.54</v>
      </c>
      <c r="E32">
        <v>0</v>
      </c>
      <c r="F32">
        <v>27.85</v>
      </c>
      <c r="G32">
        <v>107.7</v>
      </c>
    </row>
    <row r="33" spans="2:3" ht="15">
      <c r="B33" s="42" t="s">
        <v>72</v>
      </c>
      <c r="C33">
        <v>40</v>
      </c>
    </row>
    <row r="34" spans="1:3" ht="15">
      <c r="A34" t="s">
        <v>78</v>
      </c>
      <c r="C34">
        <v>680</v>
      </c>
    </row>
    <row r="35" spans="1:3" ht="30">
      <c r="A35" t="s">
        <v>75</v>
      </c>
      <c r="B35" s="42" t="s">
        <v>91</v>
      </c>
      <c r="C35">
        <v>90</v>
      </c>
    </row>
    <row r="36" spans="1:3" ht="15">
      <c r="A36" s="42"/>
      <c r="B36" s="42" t="s">
        <v>92</v>
      </c>
      <c r="C36">
        <v>200</v>
      </c>
    </row>
    <row r="37" spans="1:3" ht="15">
      <c r="A37" s="42" t="s">
        <v>79</v>
      </c>
      <c r="C37">
        <v>290</v>
      </c>
    </row>
    <row r="38" spans="1:3" ht="15">
      <c r="A38" s="48" t="s">
        <v>93</v>
      </c>
      <c r="B38" s="49"/>
      <c r="C38" s="49">
        <f>C27+C34+C37</f>
        <v>1525</v>
      </c>
    </row>
    <row r="39" ht="30">
      <c r="A39" s="47" t="s">
        <v>94</v>
      </c>
    </row>
    <row r="40" spans="1:7" ht="30">
      <c r="A40" s="42" t="s">
        <v>62</v>
      </c>
      <c r="B40" s="42" t="s">
        <v>95</v>
      </c>
      <c r="C40">
        <v>200</v>
      </c>
      <c r="D40">
        <v>6.7</v>
      </c>
      <c r="E40" s="46">
        <v>11</v>
      </c>
      <c r="F40" s="46">
        <v>26</v>
      </c>
      <c r="G40" s="46">
        <v>209</v>
      </c>
    </row>
    <row r="41" spans="2:3" ht="15">
      <c r="B41" t="s">
        <v>96</v>
      </c>
      <c r="C41">
        <v>50</v>
      </c>
    </row>
    <row r="42" spans="2:7" ht="15">
      <c r="B42" t="s">
        <v>123</v>
      </c>
      <c r="C42">
        <v>200</v>
      </c>
      <c r="D42">
        <v>0.06</v>
      </c>
      <c r="E42">
        <v>0</v>
      </c>
      <c r="F42">
        <v>15.98</v>
      </c>
      <c r="G42">
        <v>60.6</v>
      </c>
    </row>
    <row r="43" spans="1:3" ht="15">
      <c r="A43" s="42" t="s">
        <v>73</v>
      </c>
      <c r="B43" t="s">
        <v>74</v>
      </c>
      <c r="C43" s="44">
        <v>150</v>
      </c>
    </row>
    <row r="44" spans="1:3" ht="30">
      <c r="A44" s="42" t="s">
        <v>67</v>
      </c>
      <c r="C44">
        <v>600</v>
      </c>
    </row>
    <row r="45" spans="1:3" ht="15">
      <c r="A45" s="42" t="s">
        <v>68</v>
      </c>
      <c r="B45" s="42" t="s">
        <v>97</v>
      </c>
      <c r="C45">
        <v>50</v>
      </c>
    </row>
    <row r="46" spans="2:3" ht="15">
      <c r="B46" t="s">
        <v>98</v>
      </c>
      <c r="C46">
        <v>200</v>
      </c>
    </row>
    <row r="47" spans="2:3" ht="15">
      <c r="B47" s="42" t="s">
        <v>99</v>
      </c>
      <c r="C47">
        <v>100</v>
      </c>
    </row>
    <row r="48" spans="2:3" ht="15">
      <c r="B48" t="s">
        <v>100</v>
      </c>
      <c r="C48">
        <v>75</v>
      </c>
    </row>
    <row r="49" spans="2:7" ht="15">
      <c r="B49" s="42" t="s">
        <v>71</v>
      </c>
      <c r="C49">
        <v>200</v>
      </c>
      <c r="D49">
        <v>0.54</v>
      </c>
      <c r="E49">
        <v>0</v>
      </c>
      <c r="F49">
        <v>27.85</v>
      </c>
      <c r="G49">
        <v>107.7</v>
      </c>
    </row>
    <row r="50" spans="2:3" ht="15">
      <c r="B50" t="s">
        <v>72</v>
      </c>
      <c r="C50">
        <v>40</v>
      </c>
    </row>
    <row r="51" spans="1:3" ht="15">
      <c r="A51" t="s">
        <v>78</v>
      </c>
      <c r="C51">
        <f>SUM(C45:C50)</f>
        <v>665</v>
      </c>
    </row>
    <row r="52" spans="1:3" ht="15">
      <c r="A52" t="s">
        <v>75</v>
      </c>
      <c r="B52" t="s">
        <v>101</v>
      </c>
      <c r="C52">
        <v>60</v>
      </c>
    </row>
    <row r="53" spans="2:3" ht="15">
      <c r="B53" t="s">
        <v>102</v>
      </c>
      <c r="C53">
        <v>60</v>
      </c>
    </row>
    <row r="54" spans="2:3" ht="15">
      <c r="B54" t="s">
        <v>103</v>
      </c>
      <c r="C54">
        <v>200</v>
      </c>
    </row>
    <row r="55" spans="2:3" ht="15">
      <c r="B55" t="s">
        <v>104</v>
      </c>
      <c r="C55">
        <v>30</v>
      </c>
    </row>
    <row r="56" spans="1:3" ht="15">
      <c r="A56" s="42" t="s">
        <v>79</v>
      </c>
      <c r="C56">
        <f>SUM(C52:C55)</f>
        <v>350</v>
      </c>
    </row>
    <row r="57" spans="1:3" ht="15">
      <c r="A57" s="49" t="s">
        <v>116</v>
      </c>
      <c r="B57" s="49"/>
      <c r="C57" s="49">
        <f>C44+C51+C56</f>
        <v>1615</v>
      </c>
    </row>
    <row r="58" spans="1:2" ht="30">
      <c r="A58" s="47" t="s">
        <v>115</v>
      </c>
      <c r="B58" s="42"/>
    </row>
    <row r="59" spans="1:3" ht="30">
      <c r="A59" t="s">
        <v>62</v>
      </c>
      <c r="B59" s="42" t="s">
        <v>105</v>
      </c>
      <c r="C59">
        <v>200</v>
      </c>
    </row>
    <row r="60" spans="2:3" ht="15">
      <c r="B60" s="45" t="s">
        <v>84</v>
      </c>
      <c r="C60" s="44" t="s">
        <v>85</v>
      </c>
    </row>
    <row r="61" spans="2:3" ht="15">
      <c r="B61" t="s">
        <v>123</v>
      </c>
      <c r="C61">
        <v>200</v>
      </c>
    </row>
    <row r="62" spans="2:3" ht="15">
      <c r="B62" t="s">
        <v>106</v>
      </c>
      <c r="C62">
        <v>100</v>
      </c>
    </row>
    <row r="63" spans="1:3" ht="15">
      <c r="A63" t="s">
        <v>107</v>
      </c>
      <c r="C63">
        <v>555</v>
      </c>
    </row>
    <row r="64" spans="1:3" ht="15">
      <c r="A64" t="s">
        <v>68</v>
      </c>
      <c r="B64" t="s">
        <v>108</v>
      </c>
      <c r="C64">
        <v>40</v>
      </c>
    </row>
    <row r="65" spans="2:3" ht="15">
      <c r="B65" s="42" t="s">
        <v>109</v>
      </c>
      <c r="C65">
        <v>200</v>
      </c>
    </row>
    <row r="66" spans="2:3" ht="15">
      <c r="B66" t="s">
        <v>110</v>
      </c>
      <c r="C66">
        <v>170</v>
      </c>
    </row>
    <row r="67" spans="2:7" ht="15">
      <c r="B67" s="42" t="s">
        <v>71</v>
      </c>
      <c r="C67">
        <v>200</v>
      </c>
      <c r="D67">
        <v>0.54</v>
      </c>
      <c r="E67">
        <v>0</v>
      </c>
      <c r="F67">
        <v>27.85</v>
      </c>
      <c r="G67">
        <v>107.7</v>
      </c>
    </row>
    <row r="68" spans="2:3" ht="15">
      <c r="B68" t="s">
        <v>72</v>
      </c>
      <c r="C68">
        <v>40</v>
      </c>
    </row>
    <row r="69" spans="1:3" ht="15">
      <c r="A69" t="s">
        <v>78</v>
      </c>
      <c r="C69">
        <f>SUM(C64:C68)</f>
        <v>650</v>
      </c>
    </row>
    <row r="70" spans="1:3" ht="15">
      <c r="A70" t="s">
        <v>75</v>
      </c>
      <c r="B70" t="s">
        <v>111</v>
      </c>
      <c r="C70">
        <v>110</v>
      </c>
    </row>
    <row r="71" spans="2:3" ht="15">
      <c r="B71" t="s">
        <v>112</v>
      </c>
      <c r="C71">
        <v>200</v>
      </c>
    </row>
    <row r="72" spans="1:3" ht="15">
      <c r="A72" t="s">
        <v>79</v>
      </c>
      <c r="C72">
        <v>310</v>
      </c>
    </row>
    <row r="73" spans="1:3" ht="15">
      <c r="A73" s="49" t="s">
        <v>113</v>
      </c>
      <c r="B73" s="49"/>
      <c r="C73" s="49">
        <f>C63+C69+C72</f>
        <v>1515</v>
      </c>
    </row>
    <row r="74" ht="30">
      <c r="A74" s="47" t="s">
        <v>114</v>
      </c>
    </row>
    <row r="75" spans="1:3" ht="15">
      <c r="A75" t="s">
        <v>62</v>
      </c>
      <c r="B75" s="42" t="s">
        <v>117</v>
      </c>
      <c r="C75">
        <v>200</v>
      </c>
    </row>
    <row r="76" spans="2:3" ht="15">
      <c r="B76" t="s">
        <v>96</v>
      </c>
      <c r="C76" s="44" t="s">
        <v>65</v>
      </c>
    </row>
    <row r="77" spans="2:7" ht="15">
      <c r="B77" t="s">
        <v>123</v>
      </c>
      <c r="C77">
        <v>200</v>
      </c>
      <c r="D77">
        <v>0.06</v>
      </c>
      <c r="E77">
        <v>0</v>
      </c>
      <c r="F77">
        <v>15.98</v>
      </c>
      <c r="G77">
        <v>60.6</v>
      </c>
    </row>
    <row r="78" spans="1:3" ht="15">
      <c r="A78" s="42" t="s">
        <v>73</v>
      </c>
      <c r="B78" t="s">
        <v>74</v>
      </c>
      <c r="C78" s="44">
        <v>150</v>
      </c>
    </row>
    <row r="79" spans="1:3" ht="15">
      <c r="A79" t="s">
        <v>107</v>
      </c>
      <c r="C79">
        <v>600</v>
      </c>
    </row>
    <row r="80" spans="1:3" ht="15">
      <c r="A80" t="s">
        <v>68</v>
      </c>
      <c r="B80" s="42" t="s">
        <v>118</v>
      </c>
      <c r="C80" s="44">
        <v>200</v>
      </c>
    </row>
    <row r="81" spans="2:3" ht="30">
      <c r="B81" s="42" t="s">
        <v>119</v>
      </c>
      <c r="C81">
        <v>250</v>
      </c>
    </row>
    <row r="82" spans="2:7" ht="15">
      <c r="B82" s="42" t="s">
        <v>71</v>
      </c>
      <c r="C82" s="44">
        <v>200</v>
      </c>
      <c r="D82">
        <v>0.54</v>
      </c>
      <c r="E82">
        <v>0</v>
      </c>
      <c r="F82">
        <v>27.85</v>
      </c>
      <c r="G82">
        <v>107.7</v>
      </c>
    </row>
    <row r="83" spans="2:3" ht="15">
      <c r="B83" s="42" t="s">
        <v>72</v>
      </c>
      <c r="C83">
        <v>40</v>
      </c>
    </row>
    <row r="84" spans="1:3" ht="15">
      <c r="A84" t="s">
        <v>78</v>
      </c>
      <c r="C84">
        <f>SUM(C80:C83)</f>
        <v>690</v>
      </c>
    </row>
    <row r="85" spans="1:3" ht="30">
      <c r="A85" t="s">
        <v>75</v>
      </c>
      <c r="B85" s="42" t="s">
        <v>120</v>
      </c>
      <c r="C85">
        <v>110</v>
      </c>
    </row>
    <row r="86" spans="2:3" ht="14.25" customHeight="1">
      <c r="B86" s="42" t="s">
        <v>121</v>
      </c>
      <c r="C86">
        <v>200</v>
      </c>
    </row>
    <row r="87" spans="2:3" ht="15">
      <c r="B87" s="42" t="s">
        <v>104</v>
      </c>
      <c r="C87">
        <v>20</v>
      </c>
    </row>
    <row r="88" spans="1:3" ht="15">
      <c r="A88" t="s">
        <v>79</v>
      </c>
      <c r="C88">
        <f>SUM(C85:C87)</f>
        <v>330</v>
      </c>
    </row>
    <row r="89" spans="1:3" ht="15">
      <c r="A89" s="49" t="s">
        <v>122</v>
      </c>
      <c r="B89" s="49"/>
      <c r="C89" s="49">
        <f>SUM(C79+C84+C88)</f>
        <v>1620</v>
      </c>
    </row>
    <row r="90" ht="30">
      <c r="A90" s="47" t="s">
        <v>124</v>
      </c>
    </row>
    <row r="91" spans="1:3" ht="15">
      <c r="A91" t="s">
        <v>62</v>
      </c>
      <c r="B91" t="s">
        <v>125</v>
      </c>
      <c r="C91">
        <v>200</v>
      </c>
    </row>
    <row r="92" spans="2:3" ht="15">
      <c r="B92" t="s">
        <v>96</v>
      </c>
      <c r="C92" s="44" t="s">
        <v>65</v>
      </c>
    </row>
    <row r="93" spans="2:3" ht="15">
      <c r="B93" t="s">
        <v>123</v>
      </c>
      <c r="C93">
        <v>200</v>
      </c>
    </row>
    <row r="94" spans="1:3" ht="15">
      <c r="A94" t="s">
        <v>126</v>
      </c>
      <c r="B94" t="s">
        <v>106</v>
      </c>
      <c r="C94">
        <v>100</v>
      </c>
    </row>
    <row r="95" spans="1:3" ht="15">
      <c r="A95" t="s">
        <v>107</v>
      </c>
      <c r="C95">
        <v>550</v>
      </c>
    </row>
    <row r="96" spans="1:3" ht="15">
      <c r="A96" t="s">
        <v>68</v>
      </c>
      <c r="B96" t="s">
        <v>87</v>
      </c>
      <c r="C96">
        <v>50</v>
      </c>
    </row>
    <row r="97" spans="2:3" ht="15">
      <c r="B97" t="s">
        <v>131</v>
      </c>
      <c r="C97">
        <v>200</v>
      </c>
    </row>
    <row r="98" spans="2:3" ht="15">
      <c r="B98" t="s">
        <v>89</v>
      </c>
      <c r="C98">
        <v>100</v>
      </c>
    </row>
    <row r="99" spans="2:3" ht="15">
      <c r="B99" t="s">
        <v>127</v>
      </c>
      <c r="C99" s="44" t="s">
        <v>128</v>
      </c>
    </row>
    <row r="100" spans="2:3" ht="15">
      <c r="B100" t="s">
        <v>71</v>
      </c>
      <c r="C100">
        <v>200</v>
      </c>
    </row>
    <row r="101" spans="2:3" ht="15">
      <c r="B101" t="s">
        <v>72</v>
      </c>
      <c r="C101">
        <v>40</v>
      </c>
    </row>
    <row r="102" spans="1:3" ht="15">
      <c r="A102" t="s">
        <v>129</v>
      </c>
      <c r="C102">
        <v>750</v>
      </c>
    </row>
    <row r="103" spans="1:3" ht="15">
      <c r="A103" t="s">
        <v>75</v>
      </c>
      <c r="B103" t="s">
        <v>76</v>
      </c>
      <c r="C103">
        <v>90</v>
      </c>
    </row>
    <row r="104" spans="2:3" ht="15">
      <c r="B104" t="s">
        <v>77</v>
      </c>
      <c r="C104">
        <v>200</v>
      </c>
    </row>
    <row r="105" spans="1:3" ht="15">
      <c r="A105" t="s">
        <v>79</v>
      </c>
      <c r="C105">
        <v>290</v>
      </c>
    </row>
    <row r="106" spans="1:3" ht="30">
      <c r="A106" s="48" t="s">
        <v>130</v>
      </c>
      <c r="B106" s="49"/>
      <c r="C106" s="49">
        <f>C95+C102+C105</f>
        <v>1590</v>
      </c>
    </row>
    <row r="107" ht="30">
      <c r="A107" s="47" t="s">
        <v>132</v>
      </c>
    </row>
    <row r="108" spans="1:3" ht="15">
      <c r="A108" t="s">
        <v>62</v>
      </c>
      <c r="B108" t="s">
        <v>83</v>
      </c>
      <c r="C108">
        <v>200</v>
      </c>
    </row>
    <row r="109" spans="2:3" ht="15">
      <c r="B109" t="s">
        <v>84</v>
      </c>
      <c r="C109" s="44" t="s">
        <v>85</v>
      </c>
    </row>
    <row r="110" spans="2:3" ht="15">
      <c r="B110" t="s">
        <v>123</v>
      </c>
      <c r="C110">
        <v>200</v>
      </c>
    </row>
    <row r="111" spans="1:3" ht="15">
      <c r="A111" t="s">
        <v>126</v>
      </c>
      <c r="B111" t="s">
        <v>74</v>
      </c>
      <c r="C111">
        <v>150</v>
      </c>
    </row>
    <row r="112" spans="1:3" ht="15">
      <c r="A112" t="s">
        <v>107</v>
      </c>
      <c r="C112">
        <v>605</v>
      </c>
    </row>
    <row r="113" spans="1:3" ht="15">
      <c r="A113" t="s">
        <v>68</v>
      </c>
      <c r="B113" t="s">
        <v>69</v>
      </c>
      <c r="C113">
        <v>200</v>
      </c>
    </row>
    <row r="114" spans="2:3" ht="30">
      <c r="B114" s="42" t="s">
        <v>133</v>
      </c>
      <c r="C114">
        <v>250</v>
      </c>
    </row>
    <row r="115" spans="2:3" ht="15">
      <c r="B115" t="s">
        <v>71</v>
      </c>
      <c r="C115">
        <v>200</v>
      </c>
    </row>
    <row r="116" spans="2:3" ht="15">
      <c r="B116" t="s">
        <v>72</v>
      </c>
      <c r="C116">
        <v>40</v>
      </c>
    </row>
    <row r="117" spans="1:3" ht="15">
      <c r="A117" t="s">
        <v>78</v>
      </c>
      <c r="C117">
        <f>SUM(C113:C116)</f>
        <v>690</v>
      </c>
    </row>
    <row r="118" spans="1:3" ht="15">
      <c r="A118" t="s">
        <v>75</v>
      </c>
      <c r="B118" t="s">
        <v>134</v>
      </c>
      <c r="C118">
        <v>60</v>
      </c>
    </row>
    <row r="119" spans="2:3" ht="15">
      <c r="B119" t="s">
        <v>135</v>
      </c>
      <c r="C119">
        <v>40</v>
      </c>
    </row>
    <row r="120" spans="2:3" ht="15">
      <c r="B120" t="s">
        <v>112</v>
      </c>
      <c r="C120">
        <v>200</v>
      </c>
    </row>
    <row r="121" spans="2:3" ht="15">
      <c r="B121" t="s">
        <v>104</v>
      </c>
      <c r="C121">
        <v>30</v>
      </c>
    </row>
    <row r="122" spans="1:3" ht="15">
      <c r="A122" t="s">
        <v>79</v>
      </c>
      <c r="C122">
        <f>SUM(C118:C121)</f>
        <v>330</v>
      </c>
    </row>
    <row r="123" spans="1:3" ht="30">
      <c r="A123" s="48" t="s">
        <v>136</v>
      </c>
      <c r="B123" s="49"/>
      <c r="C123" s="49">
        <f>C112+C117+C122</f>
        <v>1625</v>
      </c>
    </row>
    <row r="124" ht="30">
      <c r="A124" s="47" t="s">
        <v>142</v>
      </c>
    </row>
    <row r="125" spans="1:3" ht="30">
      <c r="A125" t="s">
        <v>62</v>
      </c>
      <c r="B125" s="42" t="s">
        <v>137</v>
      </c>
      <c r="C125">
        <v>200</v>
      </c>
    </row>
    <row r="126" spans="2:3" ht="15">
      <c r="B126" t="s">
        <v>96</v>
      </c>
      <c r="C126" s="44" t="s">
        <v>65</v>
      </c>
    </row>
    <row r="127" spans="2:3" ht="15">
      <c r="B127" t="s">
        <v>123</v>
      </c>
      <c r="C127">
        <v>200</v>
      </c>
    </row>
    <row r="128" spans="1:3" ht="15">
      <c r="A128" t="s">
        <v>126</v>
      </c>
      <c r="B128" t="s">
        <v>106</v>
      </c>
      <c r="C128">
        <v>100</v>
      </c>
    </row>
    <row r="129" spans="1:3" ht="15">
      <c r="A129" t="s">
        <v>107</v>
      </c>
      <c r="C129">
        <v>550</v>
      </c>
    </row>
    <row r="130" spans="1:3" ht="15">
      <c r="A130" t="s">
        <v>68</v>
      </c>
      <c r="B130" t="s">
        <v>97</v>
      </c>
      <c r="C130">
        <v>50</v>
      </c>
    </row>
    <row r="131" spans="2:3" ht="15">
      <c r="B131" t="s">
        <v>138</v>
      </c>
      <c r="C131">
        <v>200</v>
      </c>
    </row>
    <row r="132" spans="2:3" ht="15">
      <c r="B132" t="s">
        <v>139</v>
      </c>
      <c r="C132">
        <v>150</v>
      </c>
    </row>
    <row r="133" spans="2:3" ht="15">
      <c r="B133" t="s">
        <v>99</v>
      </c>
      <c r="C133">
        <v>150</v>
      </c>
    </row>
    <row r="134" spans="2:3" ht="15">
      <c r="B134" t="s">
        <v>71</v>
      </c>
      <c r="C134">
        <v>200</v>
      </c>
    </row>
    <row r="135" spans="2:3" ht="15">
      <c r="B135" t="s">
        <v>72</v>
      </c>
      <c r="C135">
        <v>40</v>
      </c>
    </row>
    <row r="136" spans="1:3" ht="15">
      <c r="A136" t="s">
        <v>78</v>
      </c>
      <c r="C136">
        <f>SUM(C130:C135)</f>
        <v>790</v>
      </c>
    </row>
    <row r="137" spans="1:3" ht="15">
      <c r="A137" t="s">
        <v>75</v>
      </c>
      <c r="B137" t="s">
        <v>140</v>
      </c>
      <c r="C137">
        <v>80</v>
      </c>
    </row>
    <row r="138" spans="2:3" ht="15">
      <c r="B138" t="s">
        <v>121</v>
      </c>
      <c r="C138">
        <v>200</v>
      </c>
    </row>
    <row r="139" spans="1:3" ht="15">
      <c r="A139" t="s">
        <v>79</v>
      </c>
      <c r="C139">
        <v>280</v>
      </c>
    </row>
    <row r="140" spans="1:3" ht="30">
      <c r="A140" s="48" t="s">
        <v>141</v>
      </c>
      <c r="B140" s="49"/>
      <c r="C140" s="49">
        <f>SUM(C129+C136+C139)</f>
        <v>1620</v>
      </c>
    </row>
    <row r="141" ht="30">
      <c r="A141" s="47" t="s">
        <v>143</v>
      </c>
    </row>
    <row r="142" spans="1:3" ht="15">
      <c r="A142" t="s">
        <v>62</v>
      </c>
      <c r="B142" t="s">
        <v>95</v>
      </c>
      <c r="C142">
        <v>200</v>
      </c>
    </row>
    <row r="143" spans="2:3" ht="15">
      <c r="B143" t="s">
        <v>144</v>
      </c>
      <c r="C143" s="44" t="s">
        <v>85</v>
      </c>
    </row>
    <row r="144" spans="2:3" ht="15">
      <c r="B144" t="s">
        <v>123</v>
      </c>
      <c r="C144">
        <v>200</v>
      </c>
    </row>
    <row r="145" spans="1:3" ht="15">
      <c r="A145" t="s">
        <v>126</v>
      </c>
      <c r="B145" t="s">
        <v>74</v>
      </c>
      <c r="C145">
        <v>150</v>
      </c>
    </row>
    <row r="146" spans="1:3" ht="15">
      <c r="A146" t="s">
        <v>107</v>
      </c>
      <c r="C146">
        <v>600</v>
      </c>
    </row>
    <row r="147" spans="1:3" ht="15">
      <c r="A147" t="s">
        <v>68</v>
      </c>
      <c r="B147" t="s">
        <v>147</v>
      </c>
      <c r="C147">
        <v>200</v>
      </c>
    </row>
    <row r="148" spans="2:3" ht="15">
      <c r="B148" t="s">
        <v>145</v>
      </c>
      <c r="C148">
        <v>75</v>
      </c>
    </row>
    <row r="149" spans="2:3" ht="15">
      <c r="B149" t="s">
        <v>146</v>
      </c>
      <c r="C149">
        <v>250</v>
      </c>
    </row>
    <row r="150" spans="2:3" ht="15">
      <c r="B150" t="s">
        <v>71</v>
      </c>
      <c r="C150">
        <v>200</v>
      </c>
    </row>
    <row r="151" spans="2:3" ht="15">
      <c r="B151" t="s">
        <v>72</v>
      </c>
      <c r="C151">
        <v>40</v>
      </c>
    </row>
    <row r="152" spans="1:3" ht="15">
      <c r="A152" t="s">
        <v>78</v>
      </c>
      <c r="C152">
        <f>SUM(C147:C151)</f>
        <v>765</v>
      </c>
    </row>
    <row r="153" spans="1:3" ht="15">
      <c r="A153" t="s">
        <v>75</v>
      </c>
      <c r="B153" t="s">
        <v>148</v>
      </c>
      <c r="C153">
        <v>110</v>
      </c>
    </row>
    <row r="154" spans="2:3" ht="15">
      <c r="B154" t="s">
        <v>149</v>
      </c>
      <c r="C154">
        <v>43</v>
      </c>
    </row>
    <row r="155" spans="2:3" ht="15">
      <c r="B155" t="s">
        <v>92</v>
      </c>
      <c r="C155">
        <v>200</v>
      </c>
    </row>
    <row r="156" spans="1:3" ht="15">
      <c r="A156" t="s">
        <v>79</v>
      </c>
      <c r="C156">
        <f>SUM(C153:C155)</f>
        <v>353</v>
      </c>
    </row>
    <row r="157" spans="1:3" ht="30">
      <c r="A157" s="48" t="s">
        <v>150</v>
      </c>
      <c r="B157" s="49"/>
      <c r="C157" s="49">
        <f>SUM(C146+C152+C156)</f>
        <v>1718</v>
      </c>
    </row>
    <row r="158" ht="30">
      <c r="A158" s="47" t="s">
        <v>151</v>
      </c>
    </row>
    <row r="159" spans="1:3" ht="15">
      <c r="A159" t="s">
        <v>62</v>
      </c>
      <c r="B159" s="42" t="s">
        <v>117</v>
      </c>
      <c r="C159">
        <v>200</v>
      </c>
    </row>
    <row r="160" spans="2:3" ht="15">
      <c r="B160" t="s">
        <v>96</v>
      </c>
      <c r="C160" s="44" t="s">
        <v>65</v>
      </c>
    </row>
    <row r="161" spans="2:3" ht="15">
      <c r="B161" t="s">
        <v>123</v>
      </c>
      <c r="C161">
        <v>200</v>
      </c>
    </row>
    <row r="162" spans="1:3" ht="15">
      <c r="A162" t="s">
        <v>126</v>
      </c>
      <c r="B162" t="s">
        <v>106</v>
      </c>
      <c r="C162">
        <v>100</v>
      </c>
    </row>
    <row r="163" spans="1:3" ht="15">
      <c r="A163" t="s">
        <v>107</v>
      </c>
      <c r="C163">
        <v>550</v>
      </c>
    </row>
    <row r="164" spans="1:3" ht="15">
      <c r="A164" t="s">
        <v>68</v>
      </c>
      <c r="B164" t="s">
        <v>108</v>
      </c>
      <c r="C164">
        <v>40</v>
      </c>
    </row>
    <row r="165" spans="2:3" ht="15">
      <c r="B165" t="s">
        <v>152</v>
      </c>
      <c r="C165">
        <v>200</v>
      </c>
    </row>
    <row r="166" spans="2:3" ht="15">
      <c r="B166" t="s">
        <v>153</v>
      </c>
      <c r="C166">
        <v>100</v>
      </c>
    </row>
    <row r="167" spans="2:3" ht="15">
      <c r="B167" t="s">
        <v>154</v>
      </c>
      <c r="C167">
        <v>70</v>
      </c>
    </row>
    <row r="168" spans="2:3" ht="15">
      <c r="B168" t="s">
        <v>71</v>
      </c>
      <c r="C168">
        <v>200</v>
      </c>
    </row>
    <row r="169" spans="2:3" ht="15">
      <c r="B169" t="s">
        <v>72</v>
      </c>
      <c r="C169">
        <v>40</v>
      </c>
    </row>
    <row r="170" spans="2:3" ht="15">
      <c r="B170" t="s">
        <v>78</v>
      </c>
      <c r="C170">
        <f>SUM(C164:C169)</f>
        <v>650</v>
      </c>
    </row>
    <row r="171" spans="1:3" ht="15">
      <c r="A171" t="s">
        <v>75</v>
      </c>
      <c r="B171" t="s">
        <v>101</v>
      </c>
      <c r="C171">
        <v>58</v>
      </c>
    </row>
    <row r="172" spans="2:3" ht="15">
      <c r="B172" t="s">
        <v>135</v>
      </c>
      <c r="C172">
        <v>40</v>
      </c>
    </row>
    <row r="173" spans="2:3" ht="15">
      <c r="B173" t="s">
        <v>121</v>
      </c>
      <c r="C173">
        <v>200</v>
      </c>
    </row>
    <row r="174" spans="2:3" ht="15">
      <c r="B174" t="s">
        <v>104</v>
      </c>
      <c r="C174">
        <v>30</v>
      </c>
    </row>
    <row r="175" spans="1:3" ht="15">
      <c r="A175" t="s">
        <v>79</v>
      </c>
      <c r="C175">
        <f>SUM(C171:C174)</f>
        <v>328</v>
      </c>
    </row>
    <row r="176" spans="1:3" ht="30">
      <c r="A176" s="48" t="s">
        <v>155</v>
      </c>
      <c r="B176" s="49"/>
      <c r="C176" s="49">
        <f>C163+C170+C175</f>
        <v>1528</v>
      </c>
    </row>
    <row r="177" spans="1:4" ht="45">
      <c r="A177" s="42" t="s">
        <v>156</v>
      </c>
      <c r="C177" s="50">
        <f>D177/10</f>
        <v>1583.6</v>
      </c>
      <c r="D177">
        <f>C21+C38+C57+C73+C89+C106+C123+C140+C157+C176</f>
        <v>15836</v>
      </c>
    </row>
    <row r="178" spans="1:2" ht="45">
      <c r="A178" s="42" t="s">
        <v>157</v>
      </c>
      <c r="B178" s="42"/>
    </row>
  </sheetData>
  <sheetProtection/>
  <mergeCells count="7">
    <mergeCell ref="H5:H6"/>
    <mergeCell ref="A8:A10"/>
    <mergeCell ref="D5:F5"/>
    <mergeCell ref="A5:A6"/>
    <mergeCell ref="B5:B6"/>
    <mergeCell ref="C5:C6"/>
    <mergeCell ref="G5:G6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tabSelected="1" view="pageBreakPreview" zoomScale="90" zoomScaleSheetLayoutView="90" workbookViewId="0" topLeftCell="A1">
      <selection activeCell="F15" sqref="F15"/>
    </sheetView>
  </sheetViews>
  <sheetFormatPr defaultColWidth="9.140625" defaultRowHeight="15"/>
  <cols>
    <col min="1" max="1" width="25.140625" style="0" customWidth="1"/>
    <col min="2" max="2" width="12.8515625" style="0" customWidth="1"/>
    <col min="3" max="3" width="14.421875" style="0" customWidth="1"/>
    <col min="4" max="4" width="29.140625" style="0" customWidth="1"/>
    <col min="5" max="6" width="13.140625" style="0" customWidth="1"/>
    <col min="7" max="7" width="21.140625" style="0" customWidth="1"/>
    <col min="8" max="8" width="12.8515625" style="0" customWidth="1"/>
    <col min="9" max="9" width="10.57421875" style="0" customWidth="1"/>
    <col min="10" max="10" width="14.8515625" style="0" customWidth="1"/>
  </cols>
  <sheetData>
    <row r="1" ht="15.75">
      <c r="J1" s="52"/>
    </row>
    <row r="2" ht="15.75">
      <c r="J2" s="52"/>
    </row>
    <row r="3" ht="15.75">
      <c r="J3" s="52"/>
    </row>
    <row r="4" spans="1:7" ht="26.25">
      <c r="A4" s="57"/>
      <c r="B4" s="57"/>
      <c r="C4" s="57" t="s">
        <v>171</v>
      </c>
      <c r="D4" s="57"/>
      <c r="E4" s="57"/>
      <c r="F4" s="57"/>
      <c r="G4" s="57"/>
    </row>
    <row r="5" spans="1:10" ht="26.25">
      <c r="A5" s="57"/>
      <c r="B5" s="57" t="s">
        <v>172</v>
      </c>
      <c r="C5" s="57"/>
      <c r="D5" s="57"/>
      <c r="J5" s="51"/>
    </row>
    <row r="6" spans="1:4" ht="26.25">
      <c r="A6" s="57"/>
      <c r="B6" s="57" t="s">
        <v>173</v>
      </c>
      <c r="C6" s="57"/>
      <c r="D6" s="57"/>
    </row>
    <row r="7" spans="1:10" ht="26.25">
      <c r="A7" s="57"/>
      <c r="C7" s="57" t="s">
        <v>170</v>
      </c>
      <c r="H7" s="51"/>
      <c r="J7" s="51"/>
    </row>
    <row r="8" spans="1:10" ht="26.25">
      <c r="A8" s="57"/>
      <c r="B8" s="57"/>
      <c r="J8" s="51"/>
    </row>
    <row r="9" spans="1:11" ht="30" customHeight="1">
      <c r="A9" s="66" t="s">
        <v>53</v>
      </c>
      <c r="B9" s="65"/>
      <c r="C9" s="65" t="s">
        <v>174</v>
      </c>
      <c r="D9" s="64" t="s">
        <v>175</v>
      </c>
      <c r="E9" s="67" t="s">
        <v>168</v>
      </c>
      <c r="F9" s="64" t="s">
        <v>176</v>
      </c>
      <c r="G9" s="64" t="s">
        <v>169</v>
      </c>
      <c r="H9" s="62" t="s">
        <v>57</v>
      </c>
      <c r="I9" s="62" t="s">
        <v>58</v>
      </c>
      <c r="J9" s="62" t="s">
        <v>59</v>
      </c>
      <c r="K9" s="54"/>
    </row>
    <row r="10" spans="1:10" ht="28.5" customHeight="1">
      <c r="A10" s="72" t="s">
        <v>177</v>
      </c>
      <c r="B10" s="73"/>
      <c r="C10" s="73"/>
      <c r="D10" s="73"/>
      <c r="E10" s="73"/>
      <c r="F10" s="73"/>
      <c r="G10" s="73"/>
      <c r="H10" s="73"/>
      <c r="I10" s="73"/>
      <c r="J10" s="74"/>
    </row>
    <row r="11" spans="1:10" ht="18.75">
      <c r="A11" s="59" t="s">
        <v>62</v>
      </c>
      <c r="B11" s="59"/>
      <c r="C11" s="55">
        <v>467</v>
      </c>
      <c r="D11" s="55" t="s">
        <v>164</v>
      </c>
      <c r="E11" s="56" t="s">
        <v>165</v>
      </c>
      <c r="F11" s="56"/>
      <c r="G11" s="56">
        <v>179.2</v>
      </c>
      <c r="H11" s="55">
        <v>22.24</v>
      </c>
      <c r="I11" s="55">
        <v>15.36</v>
      </c>
      <c r="J11" s="55">
        <v>32.16</v>
      </c>
    </row>
    <row r="12" spans="1:10" ht="18.75">
      <c r="A12" s="55"/>
      <c r="B12" s="55"/>
      <c r="C12" s="55">
        <v>54</v>
      </c>
      <c r="D12" s="55" t="s">
        <v>159</v>
      </c>
      <c r="E12" s="56" t="s">
        <v>160</v>
      </c>
      <c r="F12" s="56"/>
      <c r="G12" s="56">
        <v>72</v>
      </c>
      <c r="H12" s="55">
        <v>0.2</v>
      </c>
      <c r="I12" s="55"/>
      <c r="J12" s="55">
        <v>15</v>
      </c>
    </row>
    <row r="13" spans="1:10" ht="18.75">
      <c r="A13" s="55"/>
      <c r="B13" s="55"/>
      <c r="C13" s="55" t="s">
        <v>178</v>
      </c>
      <c r="D13" s="55" t="s">
        <v>166</v>
      </c>
      <c r="E13" s="56">
        <v>100</v>
      </c>
      <c r="F13" s="56"/>
      <c r="G13" s="56">
        <v>352</v>
      </c>
      <c r="H13" s="55">
        <v>5.4</v>
      </c>
      <c r="I13" s="55">
        <v>5.7</v>
      </c>
      <c r="J13" s="55">
        <v>75.6</v>
      </c>
    </row>
    <row r="14" spans="1:10" ht="18.75">
      <c r="A14" s="59" t="s">
        <v>107</v>
      </c>
      <c r="B14" s="59"/>
      <c r="C14" s="59"/>
      <c r="D14" s="59"/>
      <c r="E14" s="59">
        <f>SUM(E11:E13)</f>
        <v>100</v>
      </c>
      <c r="F14" s="59"/>
      <c r="G14" s="59">
        <v>603.2</v>
      </c>
      <c r="H14" s="59">
        <f>SUM(H11:H13)</f>
        <v>27.839999999999996</v>
      </c>
      <c r="I14" s="59">
        <f>SUM(I11:I13)</f>
        <v>21.06</v>
      </c>
      <c r="J14" s="59">
        <f>SUM(J11:J13)</f>
        <v>122.75999999999999</v>
      </c>
    </row>
    <row r="15" spans="1:10" ht="37.5">
      <c r="A15" s="59" t="s">
        <v>68</v>
      </c>
      <c r="B15" s="59"/>
      <c r="C15" s="55">
        <v>88</v>
      </c>
      <c r="D15" s="58" t="s">
        <v>161</v>
      </c>
      <c r="E15" s="55">
        <v>250</v>
      </c>
      <c r="F15" s="55"/>
      <c r="G15" s="55">
        <v>113</v>
      </c>
      <c r="H15" s="55">
        <v>4.1</v>
      </c>
      <c r="I15" s="55">
        <v>4.1</v>
      </c>
      <c r="J15" s="55">
        <v>10.6</v>
      </c>
    </row>
    <row r="16" spans="1:10" ht="18.75">
      <c r="A16" s="55"/>
      <c r="B16" s="55"/>
      <c r="C16" s="55">
        <v>309</v>
      </c>
      <c r="D16" s="58" t="s">
        <v>89</v>
      </c>
      <c r="E16" s="55">
        <v>150</v>
      </c>
      <c r="F16" s="55"/>
      <c r="G16" s="55">
        <v>208</v>
      </c>
      <c r="H16" s="55">
        <v>5.4</v>
      </c>
      <c r="I16" s="55">
        <v>4.8</v>
      </c>
      <c r="J16" s="55">
        <v>38.4</v>
      </c>
    </row>
    <row r="17" spans="1:10" ht="18.75">
      <c r="A17" s="55"/>
      <c r="B17" s="63"/>
      <c r="C17" s="63">
        <v>261</v>
      </c>
      <c r="D17" s="60" t="s">
        <v>167</v>
      </c>
      <c r="E17" s="61">
        <v>100</v>
      </c>
      <c r="F17" s="61"/>
      <c r="G17" s="61">
        <v>197</v>
      </c>
      <c r="H17" s="61">
        <v>11.43</v>
      </c>
      <c r="I17" s="61">
        <v>15.75</v>
      </c>
      <c r="J17" s="61">
        <v>2.51</v>
      </c>
    </row>
    <row r="18" spans="1:10" ht="18.75">
      <c r="A18" s="55"/>
      <c r="B18" s="55"/>
      <c r="C18" s="55" t="s">
        <v>178</v>
      </c>
      <c r="D18" s="58" t="s">
        <v>162</v>
      </c>
      <c r="E18" s="56">
        <v>200</v>
      </c>
      <c r="F18" s="56"/>
      <c r="G18" s="56">
        <v>90</v>
      </c>
      <c r="H18" s="55"/>
      <c r="I18" s="55"/>
      <c r="J18" s="55">
        <v>22.4</v>
      </c>
    </row>
    <row r="19" spans="1:10" ht="18.75">
      <c r="A19" s="55"/>
      <c r="B19" s="55"/>
      <c r="C19" s="55" t="s">
        <v>178</v>
      </c>
      <c r="D19" s="58" t="s">
        <v>163</v>
      </c>
      <c r="E19" s="56">
        <v>40</v>
      </c>
      <c r="F19" s="56"/>
      <c r="G19" s="56">
        <v>89.2</v>
      </c>
      <c r="H19" s="55">
        <v>2.8</v>
      </c>
      <c r="I19" s="55">
        <v>0.4</v>
      </c>
      <c r="J19" s="55">
        <v>18.08</v>
      </c>
    </row>
    <row r="20" spans="1:10" ht="18.75">
      <c r="A20" s="55"/>
      <c r="B20" s="55"/>
      <c r="C20" s="55" t="s">
        <v>178</v>
      </c>
      <c r="D20" s="58" t="s">
        <v>158</v>
      </c>
      <c r="E20" s="56">
        <v>111</v>
      </c>
      <c r="F20" s="56"/>
      <c r="G20" s="56">
        <v>59.2</v>
      </c>
      <c r="H20" s="55">
        <v>0.79</v>
      </c>
      <c r="I20" s="55"/>
      <c r="J20" s="55">
        <v>11.66</v>
      </c>
    </row>
    <row r="21" spans="1:10" ht="18.75">
      <c r="A21" s="55"/>
      <c r="B21" s="55"/>
      <c r="C21" s="55" t="s">
        <v>178</v>
      </c>
      <c r="D21" s="58" t="s">
        <v>72</v>
      </c>
      <c r="E21" s="56">
        <v>40</v>
      </c>
      <c r="F21" s="56"/>
      <c r="G21" s="56">
        <v>89.2</v>
      </c>
      <c r="H21" s="55">
        <v>2.8</v>
      </c>
      <c r="I21" s="55">
        <v>0.4</v>
      </c>
      <c r="J21" s="55">
        <v>18.08</v>
      </c>
    </row>
    <row r="22" spans="1:10" ht="18.75">
      <c r="A22" s="59" t="s">
        <v>78</v>
      </c>
      <c r="B22" s="59"/>
      <c r="C22" s="59"/>
      <c r="D22" s="59"/>
      <c r="E22" s="59">
        <f>SUM(E15:E21)</f>
        <v>891</v>
      </c>
      <c r="F22" s="59"/>
      <c r="G22" s="59">
        <v>845.6</v>
      </c>
      <c r="H22" s="59">
        <f>SUM(H15:H21)</f>
        <v>27.32</v>
      </c>
      <c r="I22" s="59">
        <f>SUM(I15:I21)</f>
        <v>25.449999999999996</v>
      </c>
      <c r="J22" s="59">
        <f>SUM(J15:J21)</f>
        <v>121.72999999999999</v>
      </c>
    </row>
    <row r="23" spans="1:10" ht="21">
      <c r="A23" s="53"/>
      <c r="B23" s="53"/>
      <c r="C23" s="53"/>
      <c r="D23" s="53"/>
      <c r="E23" s="53"/>
      <c r="F23" s="53"/>
      <c r="G23" s="53"/>
      <c r="H23" s="53"/>
      <c r="I23" s="53"/>
      <c r="J23" s="53"/>
    </row>
  </sheetData>
  <sheetProtection/>
  <mergeCells count="1">
    <mergeCell ref="A10:J10"/>
  </mergeCells>
  <printOptions/>
  <pageMargins left="0.7" right="0.7" top="0.75" bottom="0.75" header="0.3" footer="0.3"/>
  <pageSetup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hr2-school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dshr2</dc:creator>
  <cp:keywords/>
  <dc:description/>
  <cp:lastModifiedBy>Teacher</cp:lastModifiedBy>
  <cp:lastPrinted>2021-06-01T04:19:43Z</cp:lastPrinted>
  <dcterms:created xsi:type="dcterms:W3CDTF">2011-08-24T05:42:31Z</dcterms:created>
  <dcterms:modified xsi:type="dcterms:W3CDTF">2021-06-03T08:48:56Z</dcterms:modified>
  <cp:category/>
  <cp:version/>
  <cp:contentType/>
  <cp:contentStatus/>
</cp:coreProperties>
</file>